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O19" i="1"/>
  <c r="P19" i="1" l="1"/>
  <c r="T19" i="1" l="1"/>
  <c r="C16" i="1" s="1"/>
  <c r="R19" i="1" l="1"/>
  <c r="S19" i="1" s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<sst xmlns="http://schemas.openxmlformats.org/spreadsheetml/2006/main" count="52" uniqueCount="43">
  <si>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</si>
  <si>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</si>
  <si>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</si>
  <si>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</si>
  <si>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</si>
  <si>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</si>
  <si>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</si>
  <si>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</si>
  <si>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</si>
  <si>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</si>
  <si>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</si>
  <si>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</si>
  <si>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</si>
  <si>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</si>
  <si>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</si>
  <si>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</si>
  <si>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</si>
  <si>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</si>
  <si>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</si>
  <si>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</si>
  <si>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</si>
  <si>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</si>
  <si>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</si>
  <si>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</si>
  <si>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</si>
  <si>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</si>
  <si>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</si>
  <si>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</si>
  <si>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</si>
  <si>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</si>
  <si>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</si>
  <si>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</si>
  <si>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</si>
  <si>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</si>
  <si>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</si>
  <si>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</si>
  <si>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Железа карбоксимальтозат</t>
  </si>
  <si>
    <t>№ 031-25</t>
  </si>
  <si>
    <t>на поставку лекарственных препаратов железа</t>
  </si>
  <si>
    <t>Начальная (максимальная) цена договора устанавливается в размере 491 203 (четыреста девяносто одна тысяча двести три) рубля 65 копеек</t>
  </si>
  <si>
    <t xml:space="preserve">КП вх.№ 57/с от 19.02.2025 </t>
  </si>
  <si>
    <t xml:space="preserve">КП вх.№ 58/с от 19.02.2025 </t>
  </si>
  <si>
    <t xml:space="preserve">КП вх.№ 59/с от 19.02.2025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</si>
</sst>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85" zoomScaleNormal="85" zoomScalePageLayoutView="70" workbookViewId="0">
      <selection activeCell="P27" sqref="P27:S34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7.5703125" style="1" customWidth="1"/>
    <col min="8" max="10" width="16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1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4" t="s">
        <v>38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37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27" t="s">
        <v>30</v>
      </c>
      <c r="R11" s="27"/>
      <c r="S11" s="18"/>
      <c r="T11" s="16" t="s">
        <v>31</v>
      </c>
    </row>
    <row r="13" spans="1:20" x14ac:dyDescent="0.25"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30" x14ac:dyDescent="0.25">
      <c r="A16" s="35" t="s">
        <v>11</v>
      </c>
      <c r="B16" s="36"/>
      <c r="C16" s="37">
        <f>SUM(T19:T19)</f>
        <v>491203.65</v>
      </c>
      <c r="D16" s="36"/>
      <c r="E16" s="21" t="s">
        <v>40</v>
      </c>
      <c r="F16" s="23" t="s">
        <v>41</v>
      </c>
      <c r="G16" s="23" t="s">
        <v>42</v>
      </c>
      <c r="H16" s="22"/>
      <c r="I16" s="22"/>
      <c r="J16" s="22"/>
      <c r="K16" s="8"/>
      <c r="L16" s="8"/>
      <c r="M16" s="7"/>
      <c r="N16" s="7"/>
      <c r="O16" s="10"/>
      <c r="P16" s="13"/>
      <c r="Q16" s="13"/>
      <c r="R16" s="13"/>
      <c r="S16" s="13"/>
      <c r="T16" s="10"/>
    </row>
    <row r="17" spans="1:22" ht="30" customHeight="1" x14ac:dyDescent="0.25">
      <c r="A17" s="25" t="s">
        <v>0</v>
      </c>
      <c r="B17" s="25" t="s">
        <v>1</v>
      </c>
      <c r="C17" s="25" t="s">
        <v>2</v>
      </c>
      <c r="D17" s="25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10" t="s">
        <v>32</v>
      </c>
      <c r="M17" s="10" t="s">
        <v>33</v>
      </c>
      <c r="N17" s="10" t="s">
        <v>34</v>
      </c>
      <c r="O17" s="38" t="s">
        <v>12</v>
      </c>
      <c r="P17" s="25" t="s">
        <v>8</v>
      </c>
      <c r="Q17" s="25" t="s">
        <v>9</v>
      </c>
      <c r="R17" s="25" t="s">
        <v>10</v>
      </c>
      <c r="S17" s="25" t="s">
        <v>6</v>
      </c>
      <c r="T17" s="34" t="s">
        <v>7</v>
      </c>
    </row>
    <row r="18" spans="1:22" ht="54.75" customHeight="1" x14ac:dyDescent="0.25">
      <c r="A18" s="26"/>
      <c r="B18" s="26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8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39"/>
      <c r="P18" s="25"/>
      <c r="Q18" s="25"/>
      <c r="R18" s="25"/>
      <c r="S18" s="25"/>
      <c r="T18" s="34"/>
    </row>
    <row r="19" spans="1:22" x14ac:dyDescent="0.25">
      <c r="A19" s="11">
        <v>1</v>
      </c>
      <c r="B19" s="15" t="s">
        <v>36</v>
      </c>
      <c r="C19" s="19" t="s">
        <v>35</v>
      </c>
      <c r="D19" s="20">
        <v>105</v>
      </c>
      <c r="E19" s="23">
        <v>4598</v>
      </c>
      <c r="F19" s="23">
        <v>4713</v>
      </c>
      <c r="G19" s="23">
        <v>4723.3999999999996</v>
      </c>
      <c r="H19" s="8"/>
      <c r="I19" s="8"/>
      <c r="J19" s="8"/>
      <c r="K19" s="8"/>
      <c r="L19" s="8"/>
      <c r="M19" s="8"/>
      <c r="N19" s="10"/>
      <c r="O19" s="10">
        <f>ROUND(AVERAGE(E19:N19),2)</f>
        <v>4678.13</v>
      </c>
      <c r="P19" s="13">
        <f xml:space="preserve"> COUNT(E19:I19)</f>
        <v>3</v>
      </c>
      <c r="Q19" s="13">
        <f>STDEV(E19:G19)</f>
        <v>69.592049354314298</v>
      </c>
      <c r="R19" s="13">
        <f t="shared" ref="R19" si="0">Q19/O19*100</f>
        <v>1.4876040074626891</v>
      </c>
      <c r="S19" s="13" t="str">
        <f t="shared" ref="S19" si="1">IF(R19&lt;33,"ОДНОРОДНЫЕ","НЕОДНОРОДНЫЕ")</f>
        <v>ОДНОРОДНЫЕ</v>
      </c>
      <c r="T19" s="10">
        <f t="shared" ref="T19" si="2">D19*O19</f>
        <v>491203.65</v>
      </c>
    </row>
    <row r="20" spans="1:22" x14ac:dyDescent="0.25">
      <c r="E20" s="9"/>
      <c r="F20" s="9"/>
      <c r="G20" s="9"/>
      <c r="U20" s="6"/>
      <c r="V20" s="1"/>
    </row>
    <row r="21" spans="1:22" x14ac:dyDescent="0.25">
      <c r="A21" s="32" t="s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6"/>
    </row>
    <row r="22" spans="1:22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2" ht="1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"/>
    </row>
    <row r="24" spans="1:22" s="18" customFormat="1" x14ac:dyDescent="0.25">
      <c r="A24" s="28" t="s">
        <v>39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"/>
      <c r="V24" s="2"/>
    </row>
    <row r="25" spans="1:22" x14ac:dyDescent="0.25">
      <c r="R25" s="6"/>
      <c r="S25" s="6"/>
    </row>
    <row r="27" spans="1:22" x14ac:dyDescent="0.25">
      <c r="Q27" s="6"/>
    </row>
    <row r="28" spans="1:22" x14ac:dyDescent="0.25">
      <c r="R28" s="6"/>
      <c r="S28" s="6"/>
    </row>
    <row r="29" spans="1:22" x14ac:dyDescent="0.25">
      <c r="R29" s="6"/>
    </row>
    <row r="30" spans="1:22" x14ac:dyDescent="0.25">
      <c r="P30" s="6"/>
    </row>
  </sheetData>
  <mergeCells count="18">
    <mergeCell ref="S17:S18"/>
    <mergeCell ref="A17:A18"/>
    <mergeCell ref="G3:T3"/>
    <mergeCell ref="B17:B18"/>
    <mergeCell ref="C17:D17"/>
    <mergeCell ref="Q11:R11"/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2025-02-26T08:28:43Z</dcterms:modified>
</cp:coreProperties>
</file>