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0" i="1" l="1"/>
  <c r="O20" i="1"/>
  <c r="N20" i="1"/>
  <c r="S20" i="1" s="1"/>
  <c r="P22" i="1"/>
  <c r="O22" i="1"/>
  <c r="N22" i="1"/>
  <c r="S22" i="1" s="1"/>
  <c r="P21" i="1"/>
  <c r="O21" i="1"/>
  <c r="N21" i="1"/>
  <c r="S21" i="1" s="1"/>
  <c r="Q22" i="1" l="1"/>
  <c r="R22" i="1" s="1"/>
  <c r="Q21" i="1"/>
  <c r="R21" i="1" s="1"/>
  <c r="Q20" i="1"/>
  <c r="R20" i="1" s="1"/>
  <c r="E25" i="1"/>
  <c r="P24" i="1" l="1"/>
  <c r="O24" i="1"/>
  <c r="N24" i="1"/>
  <c r="S24" i="1" s="1"/>
  <c r="P23" i="1"/>
  <c r="O23" i="1"/>
  <c r="N23" i="1"/>
  <c r="S23" i="1" s="1"/>
  <c r="Q24" i="1" l="1"/>
  <c r="R24" i="1" s="1"/>
  <c r="Q23" i="1"/>
  <c r="R23" i="1" s="1"/>
  <c r="F25" i="1"/>
  <c r="G25" i="1"/>
  <c r="N19" i="1" l="1"/>
  <c r="P19" i="1" l="1"/>
  <c r="Q19" i="1" s="1"/>
  <c r="O19" i="1"/>
  <c r="S19" i="1" l="1"/>
  <c r="R19" i="1" l="1"/>
</calcChain>
</file>

<file path=xl/sharedStrings.xml><?xml version="1.0" encoding="utf-8"?>
<sst xmlns="http://schemas.openxmlformats.org/spreadsheetml/2006/main" count="59" uniqueCount="47">
  <si>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</si>
  <si>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</si>
  <si>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</si>
  <si>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</si>
  <si>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</si>
  <si>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</si>
  <si>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</si>
  <si>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</si>
  <si>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</si>
  <si>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</si>
  <si>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</si>
  <si>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</si>
  <si>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</si>
  <si>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</si>
  <si>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</si>
  <si>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</si>
  <si>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</si>
  <si>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</si>
  <si>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</si>
  <si>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</si>
  <si>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</si>
  <si>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</si>
  <si>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</si>
  <si>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</si>
  <si>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</si>
  <si>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</si>
  <si>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</si>
  <si>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</si>
  <si>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</si>
  <si>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</si>
  <si>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</si>
  <si>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</si>
  <si>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</si>
  <si>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набор</t>
  </si>
  <si>
    <t>№ 022-25</t>
  </si>
  <si>
    <t>на поставку расходных материалов для анализатора электролитов EasyLyte Plus</t>
  </si>
  <si>
    <t>Электрод измерительный «К+»</t>
  </si>
  <si>
    <t xml:space="preserve">Электрод измерительный «Na+» </t>
  </si>
  <si>
    <t>Электрод измерительный Cl-</t>
  </si>
  <si>
    <t>Референсный электрод</t>
  </si>
  <si>
    <t>Набор расходных материалов</t>
  </si>
  <si>
    <t>Сборка мембраны</t>
  </si>
  <si>
    <t>штука</t>
  </si>
  <si>
    <t>КП вх 326-02/25 от 11.02.2025</t>
  </si>
  <si>
    <t>КП вх 327-02/25 от 11.02.2025</t>
  </si>
  <si>
    <t>КП вх 328-02/25 от 11.02.2025</t>
  </si>
  <si>
    <t>Исходя из имеющегося у Заказчика объёма финансового обеспечения для осуществления закупки НМЦД устанавливается в размере 194850 руб. (сто девяносто четыре тысячи восемьсот пятьдесят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</si>
</sst>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5" zoomScaleNormal="85" zoomScalePageLayoutView="70" workbookViewId="0">
      <selection activeCell="P38" sqref="P38:P43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18</v>
      </c>
    </row>
    <row r="2" spans="1:19" ht="14.45" customHeight="1" x14ac:dyDescent="0.25">
      <c r="S2" s="4" t="s">
        <v>19</v>
      </c>
    </row>
    <row r="3" spans="1:19" x14ac:dyDescent="0.25">
      <c r="G3" s="31" t="s">
        <v>35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21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20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34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12</v>
      </c>
    </row>
    <row r="8" spans="1:19" x14ac:dyDescent="0.25">
      <c r="S8" s="16" t="s">
        <v>15</v>
      </c>
    </row>
    <row r="9" spans="1:19" x14ac:dyDescent="0.25">
      <c r="S9" s="16" t="s">
        <v>13</v>
      </c>
    </row>
    <row r="11" spans="1:19" ht="28.9" customHeight="1" x14ac:dyDescent="0.25">
      <c r="P11" s="34" t="s">
        <v>28</v>
      </c>
      <c r="Q11" s="34"/>
      <c r="R11" s="17"/>
      <c r="S11" s="15" t="s">
        <v>29</v>
      </c>
    </row>
    <row r="13" spans="1:19" x14ac:dyDescent="0.25">
      <c r="B13" s="38" t="s">
        <v>14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9" hidden="1" x14ac:dyDescent="0.25"/>
    <row r="16" spans="1:19" ht="30" x14ac:dyDescent="0.25">
      <c r="A16" s="42"/>
      <c r="B16" s="43"/>
      <c r="C16" s="44"/>
      <c r="D16" s="43"/>
      <c r="E16" s="19" t="s">
        <v>43</v>
      </c>
      <c r="F16" s="19" t="s">
        <v>44</v>
      </c>
      <c r="G16" s="19" t="s">
        <v>45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32" t="s">
        <v>0</v>
      </c>
      <c r="B17" s="32" t="s">
        <v>1</v>
      </c>
      <c r="C17" s="32" t="s">
        <v>2</v>
      </c>
      <c r="D17" s="32"/>
      <c r="E17" s="8" t="s">
        <v>22</v>
      </c>
      <c r="F17" s="8" t="s">
        <v>23</v>
      </c>
      <c r="G17" s="8" t="s">
        <v>24</v>
      </c>
      <c r="H17" s="10" t="s">
        <v>25</v>
      </c>
      <c r="I17" s="10" t="s">
        <v>26</v>
      </c>
      <c r="J17" s="10" t="s">
        <v>27</v>
      </c>
      <c r="K17" s="10" t="s">
        <v>30</v>
      </c>
      <c r="L17" s="10" t="s">
        <v>31</v>
      </c>
      <c r="M17" s="10" t="s">
        <v>32</v>
      </c>
      <c r="N17" s="45" t="s">
        <v>11</v>
      </c>
      <c r="O17" s="32" t="s">
        <v>8</v>
      </c>
      <c r="P17" s="32" t="s">
        <v>9</v>
      </c>
      <c r="Q17" s="32" t="s">
        <v>10</v>
      </c>
      <c r="R17" s="32" t="s">
        <v>6</v>
      </c>
      <c r="S17" s="41" t="s">
        <v>7</v>
      </c>
    </row>
    <row r="18" spans="1:21" x14ac:dyDescent="0.25">
      <c r="A18" s="33"/>
      <c r="B18" s="33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46"/>
      <c r="O18" s="32"/>
      <c r="P18" s="32"/>
      <c r="Q18" s="32"/>
      <c r="R18" s="32"/>
      <c r="S18" s="41"/>
    </row>
    <row r="19" spans="1:21" x14ac:dyDescent="0.25">
      <c r="A19" s="11">
        <v>1</v>
      </c>
      <c r="B19" s="25" t="s">
        <v>36</v>
      </c>
      <c r="C19" s="30" t="s">
        <v>42</v>
      </c>
      <c r="D19" s="48">
        <v>1</v>
      </c>
      <c r="E19" s="21">
        <v>37000</v>
      </c>
      <c r="F19" s="19">
        <v>37844</v>
      </c>
      <c r="G19" s="19">
        <v>37285</v>
      </c>
      <c r="H19" s="8"/>
      <c r="I19" s="8"/>
      <c r="J19" s="8"/>
      <c r="K19" s="8"/>
      <c r="L19" s="8"/>
      <c r="M19" s="10"/>
      <c r="N19" s="10">
        <f>ROUND(AVERAGE(E19:I19),2)</f>
        <v>37376.33</v>
      </c>
      <c r="O19" s="13">
        <f xml:space="preserve"> COUNT(E19:M19)</f>
        <v>3</v>
      </c>
      <c r="P19" s="13">
        <f>STDEV(E19:I19)</f>
        <v>429.34873160792421</v>
      </c>
      <c r="Q19" s="13">
        <f>P19/N19*100</f>
        <v>1.1487182706486276</v>
      </c>
      <c r="R19" s="13" t="str">
        <f t="shared" ref="R19:R22" si="0">IF(Q19&lt;33,"ОДНОРОДНЫЕ","НЕОДНОРОДНЫЕ")</f>
        <v>ОДНОРОДНЫЕ</v>
      </c>
      <c r="S19" s="10">
        <f t="shared" ref="S19:S22" si="1">D19*N19</f>
        <v>37376.33</v>
      </c>
    </row>
    <row r="20" spans="1:21" s="27" customFormat="1" x14ac:dyDescent="0.25">
      <c r="A20" s="29">
        <v>2</v>
      </c>
      <c r="B20" s="25" t="s">
        <v>37</v>
      </c>
      <c r="C20" s="30" t="s">
        <v>42</v>
      </c>
      <c r="D20" s="48">
        <v>1</v>
      </c>
      <c r="E20" s="21">
        <v>38000</v>
      </c>
      <c r="F20" s="19">
        <v>38960</v>
      </c>
      <c r="G20" s="19">
        <v>38655</v>
      </c>
      <c r="H20" s="19"/>
      <c r="I20" s="19"/>
      <c r="J20" s="19"/>
      <c r="K20" s="19"/>
      <c r="L20" s="19"/>
      <c r="M20" s="28"/>
      <c r="N20" s="28">
        <f t="shared" ref="N20" si="2">ROUND(AVERAGE(E20:I20),2)</f>
        <v>38538.33</v>
      </c>
      <c r="O20" s="30">
        <f t="shared" ref="O20" si="3" xml:space="preserve"> COUNT(E20:M20)</f>
        <v>3</v>
      </c>
      <c r="P20" s="30">
        <f t="shared" ref="P20" si="4">STDEV(E20:I20)</f>
        <v>490.51843322482114</v>
      </c>
      <c r="Q20" s="30">
        <f t="shared" ref="Q20" si="5">P20/N20*100</f>
        <v>1.2728066660512303</v>
      </c>
      <c r="R20" s="30" t="str">
        <f t="shared" ref="R20" si="6">IF(Q20&lt;33,"ОДНОРОДНЫЕ","НЕОДНОРОДНЫЕ")</f>
        <v>ОДНОРОДНЫЕ</v>
      </c>
      <c r="S20" s="28">
        <f t="shared" ref="S20" si="7">D20*N20</f>
        <v>38538.33</v>
      </c>
    </row>
    <row r="21" spans="1:21" s="27" customFormat="1" x14ac:dyDescent="0.25">
      <c r="A21" s="29">
        <v>3</v>
      </c>
      <c r="B21" s="25" t="s">
        <v>38</v>
      </c>
      <c r="C21" s="30" t="s">
        <v>42</v>
      </c>
      <c r="D21" s="48">
        <v>1</v>
      </c>
      <c r="E21" s="21">
        <v>38000</v>
      </c>
      <c r="F21" s="19">
        <v>38960</v>
      </c>
      <c r="G21" s="19">
        <v>38655</v>
      </c>
      <c r="H21" s="19"/>
      <c r="I21" s="19"/>
      <c r="J21" s="19"/>
      <c r="K21" s="19"/>
      <c r="L21" s="19"/>
      <c r="M21" s="28"/>
      <c r="N21" s="28">
        <f t="shared" ref="N21:N22" si="8">ROUND(AVERAGE(E21:I21),2)</f>
        <v>38538.33</v>
      </c>
      <c r="O21" s="30">
        <f t="shared" ref="O21:O22" si="9" xml:space="preserve"> COUNT(E21:M21)</f>
        <v>3</v>
      </c>
      <c r="P21" s="30">
        <f t="shared" ref="P21:P22" si="10">STDEV(E21:I21)</f>
        <v>490.51843322482114</v>
      </c>
      <c r="Q21" s="30">
        <f t="shared" ref="Q21:Q22" si="11">P21/N21*100</f>
        <v>1.2728066660512303</v>
      </c>
      <c r="R21" s="30" t="str">
        <f t="shared" si="0"/>
        <v>ОДНОРОДНЫЕ</v>
      </c>
      <c r="S21" s="28">
        <f t="shared" si="1"/>
        <v>38538.33</v>
      </c>
    </row>
    <row r="22" spans="1:21" s="27" customFormat="1" x14ac:dyDescent="0.25">
      <c r="A22" s="29">
        <v>4</v>
      </c>
      <c r="B22" s="25" t="s">
        <v>39</v>
      </c>
      <c r="C22" s="30" t="s">
        <v>42</v>
      </c>
      <c r="D22" s="48">
        <v>2</v>
      </c>
      <c r="E22" s="21">
        <v>28000</v>
      </c>
      <c r="F22" s="19">
        <v>28745</v>
      </c>
      <c r="G22" s="19">
        <v>28430</v>
      </c>
      <c r="H22" s="19"/>
      <c r="I22" s="19"/>
      <c r="J22" s="19"/>
      <c r="K22" s="19"/>
      <c r="L22" s="19"/>
      <c r="M22" s="28"/>
      <c r="N22" s="28">
        <f t="shared" si="8"/>
        <v>28391.67</v>
      </c>
      <c r="O22" s="30">
        <f t="shared" si="9"/>
        <v>3</v>
      </c>
      <c r="P22" s="30">
        <f t="shared" si="10"/>
        <v>373.97638071585936</v>
      </c>
      <c r="Q22" s="30">
        <f t="shared" si="11"/>
        <v>1.3172045910503305</v>
      </c>
      <c r="R22" s="30" t="str">
        <f t="shared" si="0"/>
        <v>ОДНОРОДНЫЕ</v>
      </c>
      <c r="S22" s="28">
        <f t="shared" si="1"/>
        <v>56783.34</v>
      </c>
    </row>
    <row r="23" spans="1:21" s="23" customFormat="1" x14ac:dyDescent="0.25">
      <c r="A23" s="29">
        <v>5</v>
      </c>
      <c r="B23" s="25" t="s">
        <v>40</v>
      </c>
      <c r="C23" s="30" t="s">
        <v>33</v>
      </c>
      <c r="D23" s="48">
        <v>1</v>
      </c>
      <c r="E23" s="21">
        <v>7850</v>
      </c>
      <c r="F23" s="19">
        <v>8125</v>
      </c>
      <c r="G23" s="19">
        <v>7915</v>
      </c>
      <c r="H23" s="19"/>
      <c r="I23" s="19"/>
      <c r="J23" s="19"/>
      <c r="K23" s="19"/>
      <c r="L23" s="19"/>
      <c r="M23" s="24"/>
      <c r="N23" s="24">
        <f t="shared" ref="N23:N24" si="12">ROUND(AVERAGE(E23:I23),2)</f>
        <v>7963.33</v>
      </c>
      <c r="O23" s="22">
        <f t="shared" ref="O23:O24" si="13" xml:space="preserve"> COUNT(E23:M23)</f>
        <v>3</v>
      </c>
      <c r="P23" s="22">
        <f t="shared" ref="P23:P24" si="14">STDEV(E23:I23)</f>
        <v>143.73007108233591</v>
      </c>
      <c r="Q23" s="22">
        <f t="shared" ref="Q23:Q24" si="15">P23/N23*100</f>
        <v>1.8048990947547812</v>
      </c>
      <c r="R23" s="22" t="str">
        <f t="shared" ref="R23:R24" si="16">IF(Q23&lt;33,"ОДНОРОДНЫЕ","НЕОДНОРОДНЫЕ")</f>
        <v>ОДНОРОДНЫЕ</v>
      </c>
      <c r="S23" s="24">
        <f t="shared" ref="S23:S24" si="17">D23*N23</f>
        <v>7963.33</v>
      </c>
    </row>
    <row r="24" spans="1:21" s="23" customFormat="1" x14ac:dyDescent="0.25">
      <c r="A24" s="29">
        <v>6</v>
      </c>
      <c r="B24" s="47" t="s">
        <v>41</v>
      </c>
      <c r="C24" s="30" t="s">
        <v>42</v>
      </c>
      <c r="D24" s="48">
        <v>1</v>
      </c>
      <c r="E24" s="21">
        <v>18000</v>
      </c>
      <c r="F24" s="19">
        <v>18155</v>
      </c>
      <c r="G24" s="19">
        <v>18104</v>
      </c>
      <c r="H24" s="19"/>
      <c r="I24" s="19"/>
      <c r="J24" s="19"/>
      <c r="K24" s="19"/>
      <c r="L24" s="19"/>
      <c r="M24" s="24"/>
      <c r="N24" s="24">
        <f t="shared" si="12"/>
        <v>18086.330000000002</v>
      </c>
      <c r="O24" s="22">
        <f t="shared" si="13"/>
        <v>3</v>
      </c>
      <c r="P24" s="22">
        <f t="shared" si="14"/>
        <v>78.995780478031435</v>
      </c>
      <c r="Q24" s="22">
        <f t="shared" si="15"/>
        <v>0.43677064654925257</v>
      </c>
      <c r="R24" s="22" t="str">
        <f t="shared" si="16"/>
        <v>ОДНОРОДНЫЕ</v>
      </c>
      <c r="S24" s="24">
        <f t="shared" si="17"/>
        <v>18086.330000000002</v>
      </c>
    </row>
    <row r="25" spans="1:21" x14ac:dyDescent="0.25">
      <c r="E25" s="19">
        <f>SUMPRODUCT($D$19:$D$24,E19:E24)</f>
        <v>194850</v>
      </c>
      <c r="F25" s="19">
        <f>SUMPRODUCT($D$19:$D$24,F19:F24)</f>
        <v>199534</v>
      </c>
      <c r="G25" s="19">
        <f>SUMPRODUCT($D$19:$D$24,G19:G24)</f>
        <v>197474</v>
      </c>
      <c r="T25" s="6"/>
      <c r="U25" s="1"/>
    </row>
    <row r="26" spans="1:21" s="20" customFormat="1" x14ac:dyDescent="0.25">
      <c r="H26" s="1"/>
      <c r="I26" s="1"/>
      <c r="J26" s="1"/>
      <c r="K26" s="1"/>
      <c r="L26" s="1"/>
      <c r="M26" s="1"/>
      <c r="N26" s="1"/>
      <c r="S26" s="1"/>
      <c r="T26" s="6"/>
      <c r="U26" s="1"/>
    </row>
    <row r="27" spans="1:21" x14ac:dyDescent="0.25">
      <c r="A27" s="39" t="s">
        <v>17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U27" s="6"/>
    </row>
    <row r="28" spans="1:21" x14ac:dyDescent="0.25">
      <c r="A28" s="40" t="s">
        <v>16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1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6"/>
    </row>
    <row r="30" spans="1:21" s="26" customFormat="1" x14ac:dyDescent="0.25">
      <c r="A30" s="35" t="s">
        <v>46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2"/>
      <c r="U30" s="2"/>
    </row>
    <row r="31" spans="1:21" x14ac:dyDescent="0.25">
      <c r="Q31" s="6"/>
      <c r="R31" s="6"/>
    </row>
    <row r="40" spans="16:16" x14ac:dyDescent="0.25">
      <c r="P40" s="6"/>
    </row>
  </sheetData>
  <mergeCells count="18">
    <mergeCell ref="R17:R18"/>
    <mergeCell ref="A17:A18"/>
    <mergeCell ref="G3:S3"/>
    <mergeCell ref="B17:B18"/>
    <mergeCell ref="C17:D17"/>
    <mergeCell ref="P11:Q11"/>
    <mergeCell ref="A30:S30"/>
    <mergeCell ref="A29:S29"/>
    <mergeCell ref="B13:R13"/>
    <mergeCell ref="A27:S27"/>
    <mergeCell ref="A28:S28"/>
    <mergeCell ref="S17:S18"/>
    <mergeCell ref="A16:B16"/>
    <mergeCell ref="C16:D16"/>
    <mergeCell ref="N17:N18"/>
    <mergeCell ref="O17:O18"/>
    <mergeCell ref="P17:P18"/>
    <mergeCell ref="Q17:Q18"/>
  </mergeCells>
  <conditionalFormatting sqref="R19">
    <cfRule type="containsText" dxfId="41" priority="112" operator="containsText" text="НЕ">
      <formula>NOT(ISERROR(SEARCH("НЕ",R19)))</formula>
    </cfRule>
    <cfRule type="containsText" dxfId="40" priority="113" operator="containsText" text="ОДНОРОДНЫЕ">
      <formula>NOT(ISERROR(SEARCH("ОДНОРОДНЫЕ",R19)))</formula>
    </cfRule>
    <cfRule type="containsText" dxfId="39" priority="114" operator="containsText" text="НЕОДНОРОДНЫЕ">
      <formula>NOT(ISERROR(SEARCH("НЕОДНОРОДНЫЕ",R19)))</formula>
    </cfRule>
  </conditionalFormatting>
  <conditionalFormatting sqref="R19">
    <cfRule type="containsText" dxfId="38" priority="109" operator="containsText" text="НЕОДНОРОДНЫЕ">
      <formula>NOT(ISERROR(SEARCH("НЕОДНОРОДНЫЕ",R19)))</formula>
    </cfRule>
    <cfRule type="containsText" dxfId="37" priority="110" operator="containsText" text="ОДНОРОДНЫЕ">
      <formula>NOT(ISERROR(SEARCH("ОДНОРОДНЫЕ",R19)))</formula>
    </cfRule>
    <cfRule type="containsText" dxfId="36" priority="111" operator="containsText" text="НЕОДНОРОДНЫЕ">
      <formula>NOT(ISERROR(SEARCH("НЕОДНОРОДНЫЕ",R19)))</formula>
    </cfRule>
  </conditionalFormatting>
  <conditionalFormatting sqref="R23">
    <cfRule type="containsText" dxfId="35" priority="58" operator="containsText" text="НЕ">
      <formula>NOT(ISERROR(SEARCH("НЕ",R23)))</formula>
    </cfRule>
    <cfRule type="containsText" dxfId="34" priority="59" operator="containsText" text="ОДНОРОДНЫЕ">
      <formula>NOT(ISERROR(SEARCH("ОДНОРОДНЫЕ",R23)))</formula>
    </cfRule>
    <cfRule type="containsText" dxfId="33" priority="60" operator="containsText" text="НЕОДНОРОДНЫЕ">
      <formula>NOT(ISERROR(SEARCH("НЕОДНОРОДНЫЕ",R23)))</formula>
    </cfRule>
  </conditionalFormatting>
  <conditionalFormatting sqref="R23">
    <cfRule type="containsText" dxfId="32" priority="55" operator="containsText" text="НЕОДНОРОДНЫЕ">
      <formula>NOT(ISERROR(SEARCH("НЕОДНОРОДНЫЕ",R23)))</formula>
    </cfRule>
    <cfRule type="containsText" dxfId="31" priority="56" operator="containsText" text="ОДНОРОДНЫЕ">
      <formula>NOT(ISERROR(SEARCH("ОДНОРОДНЫЕ",R23)))</formula>
    </cfRule>
    <cfRule type="containsText" dxfId="30" priority="57" operator="containsText" text="НЕОДНОРОДНЫЕ">
      <formula>NOT(ISERROR(SEARCH("НЕОДНОРОДНЫЕ",R23)))</formula>
    </cfRule>
  </conditionalFormatting>
  <conditionalFormatting sqref="R24">
    <cfRule type="containsText" dxfId="29" priority="52" operator="containsText" text="НЕ">
      <formula>NOT(ISERROR(SEARCH("НЕ",R24)))</formula>
    </cfRule>
    <cfRule type="containsText" dxfId="28" priority="53" operator="containsText" text="ОДНОРОДНЫЕ">
      <formula>NOT(ISERROR(SEARCH("ОДНОРОДНЫЕ",R24)))</formula>
    </cfRule>
    <cfRule type="containsText" dxfId="27" priority="54" operator="containsText" text="НЕОДНОРОДНЫЕ">
      <formula>NOT(ISERROR(SEARCH("НЕОДНОРОДНЫЕ",R24)))</formula>
    </cfRule>
  </conditionalFormatting>
  <conditionalFormatting sqref="R24">
    <cfRule type="containsText" dxfId="26" priority="49" operator="containsText" text="НЕОДНОРОДНЫЕ">
      <formula>NOT(ISERROR(SEARCH("НЕОДНОРОДНЫЕ",R24)))</formula>
    </cfRule>
    <cfRule type="containsText" dxfId="25" priority="50" operator="containsText" text="ОДНОРОДНЫЕ">
      <formula>NOT(ISERROR(SEARCH("ОДНОРОДНЫЕ",R24)))</formula>
    </cfRule>
    <cfRule type="containsText" dxfId="24" priority="51" operator="containsText" text="НЕОДНОРОДНЫЕ">
      <formula>NOT(ISERROR(SEARCH("НЕОДНОРОДНЫЕ",R24)))</formula>
    </cfRule>
  </conditionalFormatting>
  <conditionalFormatting sqref="R21">
    <cfRule type="containsText" dxfId="17" priority="16" operator="containsText" text="НЕ">
      <formula>NOT(ISERROR(SEARCH("НЕ",R21)))</formula>
    </cfRule>
    <cfRule type="containsText" dxfId="16" priority="17" operator="containsText" text="ОДНОРОДНЫЕ">
      <formula>NOT(ISERROR(SEARCH("ОДНОРОДНЫЕ",R21)))</formula>
    </cfRule>
    <cfRule type="containsText" dxfId="15" priority="18" operator="containsText" text="НЕОДНОРОДНЫЕ">
      <formula>NOT(ISERROR(SEARCH("НЕОДНОРОДНЫЕ",R21)))</formula>
    </cfRule>
  </conditionalFormatting>
  <conditionalFormatting sqref="R21">
    <cfRule type="containsText" dxfId="14" priority="13" operator="containsText" text="НЕОДНОРОДНЫЕ">
      <formula>NOT(ISERROR(SEARCH("НЕОДНОРОДНЫЕ",R21)))</formula>
    </cfRule>
    <cfRule type="containsText" dxfId="13" priority="14" operator="containsText" text="ОДНОРОДНЫЕ">
      <formula>NOT(ISERROR(SEARCH("ОДНОРОДНЫЕ",R21)))</formula>
    </cfRule>
    <cfRule type="containsText" dxfId="12" priority="15" operator="containsText" text="НЕОДНОРОДНЫЕ">
      <formula>NOT(ISERROR(SEARCH("НЕОДНОРОДНЫЕ",R21)))</formula>
    </cfRule>
  </conditionalFormatting>
  <conditionalFormatting sqref="R22">
    <cfRule type="containsText" dxfId="11" priority="10" operator="containsText" text="НЕ">
      <formula>NOT(ISERROR(SEARCH("НЕ",R22)))</formula>
    </cfRule>
    <cfRule type="containsText" dxfId="10" priority="11" operator="containsText" text="ОДНОРОДНЫЕ">
      <formula>NOT(ISERROR(SEARCH("ОДНОРОДНЫЕ",R22)))</formula>
    </cfRule>
    <cfRule type="containsText" dxfId="9" priority="12" operator="containsText" text="НЕОДНОРОДНЫЕ">
      <formula>NOT(ISERROR(SEARCH("НЕОДНОРОДНЫЕ",R22)))</formula>
    </cfRule>
  </conditionalFormatting>
  <conditionalFormatting sqref="R22">
    <cfRule type="containsText" dxfId="8" priority="7" operator="containsText" text="НЕОДНОРОДНЫЕ">
      <formula>NOT(ISERROR(SEARCH("НЕОДНОРОДНЫЕ",R22)))</formula>
    </cfRule>
    <cfRule type="containsText" dxfId="7" priority="8" operator="containsText" text="ОДНОРОДНЫЕ">
      <formula>NOT(ISERROR(SEARCH("ОДНОРОДНЫЕ",R22)))</formula>
    </cfRule>
    <cfRule type="containsText" dxfId="6" priority="9" operator="containsText" text="НЕОДНОРОДНЫЕ">
      <formula>NOT(ISERROR(SEARCH("НЕОДНОРОДНЫЕ",R22)))</formula>
    </cfRule>
  </conditionalFormatting>
  <conditionalFormatting sqref="R20">
    <cfRule type="containsText" dxfId="5" priority="4" operator="containsText" text="НЕ">
      <formula>NOT(ISERROR(SEARCH("НЕ",R20)))</formula>
    </cfRule>
    <cfRule type="containsText" dxfId="4" priority="5" operator="containsText" text="ОДНОРОДНЫЕ">
      <formula>NOT(ISERROR(SEARCH("ОДНОРОДНЫЕ",R20)))</formula>
    </cfRule>
    <cfRule type="containsText" dxfId="3" priority="6" operator="containsText" text="НЕОДНОРОДНЫЕ">
      <formula>NOT(ISERROR(SEARCH("НЕОДНОРОДНЫЕ",R20)))</formula>
    </cfRule>
  </conditionalFormatting>
  <conditionalFormatting sqref="R20">
    <cfRule type="containsText" dxfId="2" priority="1" operator="containsText" text="НЕОДНОРОДНЫЕ">
      <formula>NOT(ISERROR(SEARCH("НЕОДНОРОДНЫЕ",R20)))</formula>
    </cfRule>
    <cfRule type="containsText" dxfId="1" priority="2" operator="containsText" text="ОДНОРОДНЫЕ">
      <formula>NOT(ISERROR(SEARCH("ОДНОРОДНЫЕ",R20)))</formula>
    </cfRule>
    <cfRule type="containsText" dxfId="0" priority="3" operator="containsText" text="НЕОДНОРОДНЫЕ">
      <formula>NOT(ISERROR(SEARCH("НЕОДНОРОДНЫЕ",R20)))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2025-02-13T05:14:44Z</dcterms:modified>
</cp:coreProperties>
</file>