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E20" i="1" l="1"/>
  <c r="G20" i="1"/>
  <c r="F20" i="1"/>
  <c r="O19" i="1" l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<sst xmlns="http://schemas.openxmlformats.org/spreadsheetml/2006/main" count="40" uniqueCount="36">
  <si>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</si>
  <si>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</si>
  <si>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</si>
  <si>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</si>
  <si>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</si>
  <si>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</si>
  <si>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</si>
  <si>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</si>
  <si>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</si>
  <si>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</si>
  <si>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</si>
  <si>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</si>
  <si>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</si>
  <si>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</si>
  <si>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</si>
  <si>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</si>
  <si>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</si>
  <si>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</si>
  <si>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</si>
  <si>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</si>
  <si>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</si>
  <si>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</si>
  <si>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</si>
  <si>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</si>
  <si>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</si>
  <si>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</si>
  <si>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</si>
  <si>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у единственного поставщика в электронной форме</t>
  </si>
  <si>
    <t>Бахилы тканевые многократного использования</t>
  </si>
  <si>
    <t>Пара</t>
  </si>
  <si>
    <t>№ 065-25</t>
  </si>
  <si>
    <t>на поставку бахил тканевых многократного использования</t>
  </si>
  <si>
    <t>Исходя из имеющегося у Заказчика объёма финансового обеспечения для осуществления закупки НМЦД устанавливается в размере 700000 руб. (семьсот тысяч рублей 00 копеек)</t>
  </si>
  <si>
    <t>КП вх. 702/03-25 от 25.03.2025</t>
  </si>
  <si>
    <t>КП вх. 703/03-25 от 25.03.2025</t>
  </si>
  <si>
    <t>КП вх. 704/03-25 от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</si>
</sst>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G16" sqref="E15:G16"/>
    </sheetView>
  </sheetViews>
  <sheetFormatPr defaultRowHeight="15" x14ac:dyDescent="0.25"/>
  <cols>
    <col min="1" max="1" width="6.140625" style="2" bestFit="1" customWidth="1"/>
    <col min="2" max="2" width="36.8554687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4" t="s">
        <v>33</v>
      </c>
      <c r="F16" s="34" t="s">
        <v>34</v>
      </c>
      <c r="G16" s="34" t="s">
        <v>35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30" x14ac:dyDescent="0.25">
      <c r="A19" s="16">
        <v>1</v>
      </c>
      <c r="B19" s="28" t="s">
        <v>28</v>
      </c>
      <c r="C19" s="30" t="s">
        <v>29</v>
      </c>
      <c r="D19" s="31">
        <v>7000</v>
      </c>
      <c r="E19" s="33">
        <v>100</v>
      </c>
      <c r="F19" s="32">
        <v>120</v>
      </c>
      <c r="G19" s="32">
        <v>100</v>
      </c>
      <c r="H19" s="13"/>
      <c r="I19" s="13"/>
      <c r="J19" s="13">
        <f>ROUND(AVERAGE(E19:I19),2)</f>
        <v>106.67</v>
      </c>
      <c r="K19" s="14">
        <f>COUNT(E19:I19)</f>
        <v>3</v>
      </c>
      <c r="L19" s="14">
        <f>STDEV(E19:I19)</f>
        <v>11.547005383792516</v>
      </c>
      <c r="M19" s="14">
        <f t="shared" ref="M19" si="0">L19/J19*100</f>
        <v>10.8249792667034</v>
      </c>
      <c r="N19" s="14" t="str">
        <f t="shared" ref="N19" si="1">IF(M19&lt;33,"ОДНОРОДНЫЕ","НЕОДНОРОДНЫЕ")</f>
        <v>ОДНОРОДНЫЕ</v>
      </c>
      <c r="O19" s="13">
        <f>D19*J19</f>
        <v>746690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700000</v>
      </c>
      <c r="F20" s="29">
        <f>SUMPRODUCT($D$19:$D$19,F19:F19)</f>
        <v>840000</v>
      </c>
      <c r="G20" s="29">
        <f>SUMPRODUCT($D$19:$D$19,G19:G19)</f>
        <v>700000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746690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32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2025-03-25T03:43:03Z</dcterms:modified>
</cp:coreProperties>
</file>