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3" i="1" l="1"/>
  <c r="I43" i="1"/>
  <c r="H43" i="1"/>
  <c r="M43" i="1" s="1"/>
  <c r="J42" i="1"/>
  <c r="I42" i="1"/>
  <c r="H42" i="1"/>
  <c r="M42" i="1" s="1"/>
  <c r="J41" i="1"/>
  <c r="I41" i="1"/>
  <c r="H41" i="1"/>
  <c r="M41" i="1" s="1"/>
  <c r="J40" i="1"/>
  <c r="I40" i="1"/>
  <c r="H40" i="1"/>
  <c r="M40" i="1" s="1"/>
  <c r="J39" i="1"/>
  <c r="I39" i="1"/>
  <c r="H39" i="1"/>
  <c r="M39" i="1" s="1"/>
  <c r="J38" i="1"/>
  <c r="I38" i="1"/>
  <c r="H38" i="1"/>
  <c r="M38" i="1" s="1"/>
  <c r="J37" i="1"/>
  <c r="I37" i="1"/>
  <c r="H37" i="1"/>
  <c r="M37" i="1" s="1"/>
  <c r="J36" i="1"/>
  <c r="I36" i="1"/>
  <c r="H36" i="1"/>
  <c r="M36" i="1" s="1"/>
  <c r="J35" i="1"/>
  <c r="I35" i="1"/>
  <c r="H35" i="1"/>
  <c r="M35" i="1" s="1"/>
  <c r="J34" i="1"/>
  <c r="I34" i="1"/>
  <c r="H34" i="1"/>
  <c r="M34" i="1" s="1"/>
  <c r="J33" i="1"/>
  <c r="I33" i="1"/>
  <c r="H33" i="1"/>
  <c r="M33" i="1" s="1"/>
  <c r="J32" i="1"/>
  <c r="I32" i="1"/>
  <c r="H32" i="1"/>
  <c r="M32" i="1" s="1"/>
  <c r="J31" i="1"/>
  <c r="I31" i="1"/>
  <c r="H31" i="1"/>
  <c r="M31" i="1" s="1"/>
  <c r="J30" i="1"/>
  <c r="I30" i="1"/>
  <c r="H30" i="1"/>
  <c r="M30" i="1" s="1"/>
  <c r="J29" i="1"/>
  <c r="I29" i="1"/>
  <c r="H29" i="1"/>
  <c r="M29" i="1" s="1"/>
  <c r="J28" i="1"/>
  <c r="I28" i="1"/>
  <c r="H28" i="1"/>
  <c r="M28" i="1" s="1"/>
  <c r="J27" i="1"/>
  <c r="I27" i="1"/>
  <c r="H27" i="1"/>
  <c r="M27" i="1" s="1"/>
  <c r="J26" i="1"/>
  <c r="I26" i="1"/>
  <c r="H26" i="1"/>
  <c r="M26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J46" i="1"/>
  <c r="I46" i="1"/>
  <c r="H46" i="1"/>
  <c r="M46" i="1" s="1"/>
  <c r="J45" i="1"/>
  <c r="I45" i="1"/>
  <c r="H45" i="1"/>
  <c r="M45" i="1" s="1"/>
  <c r="J44" i="1"/>
  <c r="I44" i="1"/>
  <c r="H44" i="1"/>
  <c r="M44" i="1" s="1"/>
  <c r="K28" i="1" l="1"/>
  <c r="L28" i="1" s="1"/>
  <c r="K43" i="1"/>
  <c r="L43" i="1" s="1"/>
  <c r="K39" i="1"/>
  <c r="L39" i="1" s="1"/>
  <c r="K35" i="1"/>
  <c r="L35" i="1" s="1"/>
  <c r="K32" i="1"/>
  <c r="L32" i="1" s="1"/>
  <c r="K24" i="1"/>
  <c r="L24" i="1" s="1"/>
  <c r="K25" i="1"/>
  <c r="L25" i="1" s="1"/>
  <c r="K40" i="1"/>
  <c r="L40" i="1" s="1"/>
  <c r="K22" i="1"/>
  <c r="L22" i="1" s="1"/>
  <c r="K37" i="1"/>
  <c r="L37" i="1" s="1"/>
  <c r="K21" i="1"/>
  <c r="L21" i="1" s="1"/>
  <c r="K36" i="1"/>
  <c r="L36" i="1" s="1"/>
  <c r="K26" i="1"/>
  <c r="L26" i="1" s="1"/>
  <c r="K34" i="1"/>
  <c r="L34" i="1" s="1"/>
  <c r="K46" i="1"/>
  <c r="L46" i="1" s="1"/>
  <c r="K23" i="1"/>
  <c r="L23" i="1" s="1"/>
  <c r="K27" i="1"/>
  <c r="L27" i="1" s="1"/>
  <c r="K31" i="1"/>
  <c r="L31" i="1" s="1"/>
  <c r="K38" i="1"/>
  <c r="L38" i="1" s="1"/>
  <c r="K42" i="1"/>
  <c r="L42" i="1" s="1"/>
  <c r="K33" i="1"/>
  <c r="L33" i="1" s="1"/>
  <c r="K30" i="1"/>
  <c r="L30" i="1" s="1"/>
  <c r="K29" i="1"/>
  <c r="L29" i="1" s="1"/>
  <c r="K41" i="1"/>
  <c r="L41" i="1" s="1"/>
  <c r="K44" i="1"/>
  <c r="L44" i="1" s="1"/>
  <c r="K45" i="1"/>
  <c r="L45" i="1" s="1"/>
  <c r="E47" i="1"/>
  <c r="G47" i="1"/>
  <c r="F47" i="1"/>
  <c r="H20" i="1" l="1"/>
  <c r="M20" i="1" l="1"/>
  <c r="M47" i="1" s="1"/>
  <c r="I20" i="1"/>
  <c r="J20" i="1"/>
  <c r="K20" i="1" l="1"/>
  <c r="L20" i="1" s="1"/>
</calcChain>
</file>

<file path=xl/sharedStrings.xml><?xml version="1.0" encoding="utf-8"?>
<sst xmlns="http://schemas.openxmlformats.org/spreadsheetml/2006/main" count="89" uniqueCount="62">
  <si>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</si>
  <si>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</si>
  <si>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</si>
  <si>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</si>
  <si>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</si>
  <si>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</si>
  <si>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</si>
  <si>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</si>
  <si>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</si>
  <si>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</si>
  <si>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</si>
  <si>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</si>
  <si>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</si>
  <si>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</si>
  <si>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</si>
  <si>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</si>
  <si>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</si>
  <si>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</si>
  <si>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</si>
  <si>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</si>
  <si>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</si>
  <si>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</si>
  <si>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</si>
  <si>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</si>
  <si>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</si>
  <si>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</si>
  <si>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</si>
  <si>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</si>
  <si>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059-25</t>
  </si>
  <si>
    <t>на поставку медицинских изделий для анестезиологии и реанимации</t>
  </si>
  <si>
    <t>Трубка эндотрахеальная с манжетой, размер 7.0. MEDEREN REF - 0125-M111-70 или эквивалент</t>
  </si>
  <si>
    <t>Трубка эндотрахеальная с манжетой, размер 7.5. MEDEREN REF - 0125-M111-75 или эквивалент</t>
  </si>
  <si>
    <t>Трубка эндотрахеальная с манжетой, размер 8.0. MEDEREN REF - 0125-M111-80 или эквивалент</t>
  </si>
  <si>
    <t>Стилет для эндотрахеальных трубок, CH/Fr 14. MEDEREN REF 0125-М181-14 или эквивалент</t>
  </si>
  <si>
    <t>Маска ларингеальная MEDEREN, поливинилхлоридная, размер 3, REF 0125-M511-30; - Маска ларингеальная MEDEREN, в зависимости от варианта исполнения – 1 шт.; - Вкладыш-этикетка, соответствующий варианту исполнения – 1 шт.; - Индивидуальная упаковка (потребительская упаковка) – 1 шт.; - Инструкция по применению – 1 шт. на транспортную упаковку, или эквивалент</t>
  </si>
  <si>
    <t>Маска ларингеальная MEDEREN, поливинилхлоридная, размер 4, REF 0125-M511-40;  Маска ларингеальная MEDEREN, в зависимости от варианта исполнения – 1 шт.;  Вкладыш-этикетка, соответствующий варианту исполнения – 1 шт.;  Индивидуальная упаковка (потребительская упаковка) – 1 шт.;  Инструкция по применению – 1 шт. на транспортную упаковку, или эквивалент</t>
  </si>
  <si>
    <t>Маска анестезиологическая с манжетой, размер L, REF-0115-М130-05 -Маска анестезиологическая, размер L – 1 шт.; -Инструкция по применению – 1 шт.; -Индивидуальная упаковка, или эквивалент</t>
  </si>
  <si>
    <t>Маска кислородная, L стандартная с трубкой кислородной соединительной, длина 213 см, REF - 0115-M161-21 - Маска кислородная одного исполнения – 1 шт.; - Трубка кислородная соединительная одного исполнения – 1 шт.; - Инструкция по применению – 1 шт.; - Индивидуальная упаковка, MEDEREN или эквивалент</t>
  </si>
  <si>
    <t>Канюля назальная кислородная со стандартным наконечником, L; REF - 0112-М101-03: - Канюля назальная кислородная со стандартным наконечником, в зависимости от выбранного размера – 1 шт. - Инструкция по применению – 1 шт. - Индивидуальная упаковка, MEDEREN или эквивалент</t>
  </si>
  <si>
    <t>Трубка трахеостомическая с манжетой, размер 7.0. MEDEREN REF 0125-M212-70 или эквивалент</t>
  </si>
  <si>
    <t>Трубка трахеостомическая с манжетой, размер 7.5. MEDEREN REF 0125-M212-75 или эквивалент</t>
  </si>
  <si>
    <t>Трубка трахеостомическая с манжетой, размер 8.0. MEDEREN REF 0125-M212-80 или эквивалент</t>
  </si>
  <si>
    <t>Трубка трахеостомическая с манжетой, размер 8.5. MEDEREN REF 0125-М212-85или эквивалент</t>
  </si>
  <si>
    <t>Набор для инфузионной терапии, в комплектации: • Кран инфузионный трехходовой синий липидорезистентный в индивидуальных упаковках - 100 шт. • Заглушка инфузионная с мембраной прозрачная в индивидуальной упаковке - 1 шт. (при необходимости) • Линия инфузионная удлинительная 150 см, Ø 1.0 мм в индивидуальной упаковке - 1 шт. (при необходимости) • Коннектор безыгольный в индивидуальной упаковке - 1 шт. (при необходимости) • Инструкция по применению - 1 шт. • Внешняя потребительская упаковка - 1 шт. 1416-ML100-04 или эквивалент</t>
  </si>
  <si>
    <t>Набор для инфузионной терапии, в комплектации: • Кран инфузионный трехходовой синий с удлинительной линией 30 см в индивидуальных упаковках - 50 шт. • Заглушка инфузионная с мембраной прозрачной в индивидуальной упаковке - 1 шт. (при необходимости) • Линия инфузионная удлинительная прозрачная 150 см, Ø 1.0 мм в индивидуальной упаковке - 1 шт. (при необходимости) • Коннектор безыгольный в индивидуальной упаковке - 1 шт. (при необходимости) • Инструкция по применению - 1 шт. • Внешняя потребительская упаковка - 1 шт. 1416-M200-30 или эквивалент</t>
  </si>
  <si>
    <t>Воздуховод MEDEREN орофарингеальный Гведела, размер 3, 0125-M610-09 или эквивалент</t>
  </si>
  <si>
    <t>Воздуховод MEDEREN орофарингеальный Гведела, размер 4, 0125-M610-10 или эквивалент</t>
  </si>
  <si>
    <t>Набор для инфузионной терапии, в комплектации: • Фильтр-канюля аспирационная с воздушным фильтром зеленая в индивидуальных упаковках - 100 шт. • Заглушка инфузионная с мембраной желтая в индивидуальной упаковке - 1 шт. (при необходимости) • Коннектор безыгольный в индивидуальной упаковке - 1 шт. (при необходимости) • Кран инфузионный трехходовой синий в индивидуальной упаковке - 1 шт. (при необходимости) • Инструкция по применению - 1 шт. • Внешняя потребительская упаковка - 1 шт. 1416-M100-11или эквивалент</t>
  </si>
  <si>
    <t>Набор для катетеризации подключичных и яремных вен, КПРВ предназначен         для введения в вены медикаментозных и инфузионных растворов</t>
  </si>
  <si>
    <t>Трубка эндотрахеальная тип Паркер с манжетой, размер 7.0. MEDEREN REF - 0125-M171-70 или эквивалент</t>
  </si>
  <si>
    <t>Трубка эндотрахеальная тип Паркер с манжетой, размер 8.0. MEDEREN REF - 0125-M171-80 или эквивалент</t>
  </si>
  <si>
    <t>Стилет для эндотрахеальных трубок типа Паркер, размер 5.5 - 6.0. MEDEREN REF - 0125-М182-60 или эквивалент</t>
  </si>
  <si>
    <t>Маска ларингеальная MEDEREN, силиконовая, размер 6, REF 0125-M521-60; - Маска ларингеальная MEDEREN, в зависимости от варианта исполнения – 1 шт.; - Вкладыш-этикетка, соответствующий варианту исполнения – 1 шт.; - Индивидуальная упаковка (потребительская упаковка) – 1 шт.; - Инструкция по применению – 1 шт. на транспортную упаковку, или эквивалент</t>
  </si>
  <si>
    <t>Маска кислородная, L стандартная с трубкой кислородной соединительной, длина 430 см, REF - 0115-M161-22 - Маска кислородная одного исполнения – 1 шт.; - Трубка кислородная соединительная одного исполнения – 1 шт.; - Инструкция по применению – 1 шт.; - Индивидуальная упаковка, MEDEREN или эквивалент</t>
  </si>
  <si>
    <t>Трубка трахеостомическая R-Trach с манжетой, с принадлежностями, размер 8,0</t>
  </si>
  <si>
    <t>Проводник инфузионный однократного применения ТУ РБ 05838972.007-95 или эквивалент</t>
  </si>
  <si>
    <t>КП вх. № 615-03/25 от 12.03.2025</t>
  </si>
  <si>
    <t>КП вх. № 616-03/25 от 12.03.2025</t>
  </si>
  <si>
    <t>КП вх. № 614-03/25 от 12.03.2025</t>
  </si>
  <si>
    <t>уп</t>
  </si>
  <si>
    <t>Исходя из имеющегося у Заказчика объёма финансового обеспечения для осуществления закупки НМЦД устанавливается в размере 2 019 353,96 руб. (два миллиона девятнадцать тысяч триста пятьдесят три рубля девяносто шесть копеек)</t>
  </si>
  <si>
    <t>Набор для инфузионной терапии REF 1416-M400LP-150F0.2, в составе: - Линия инфузионная удлинительная светозащитная 150 см, Ø 1.0*2.3 мм с фильтром 0.2 µm в индивидуальных упаковках - 100 шт. - Заглушка инфузионная с мембраной желтая в индивидуальной упаковке - 1 шт. (при необходимости) - Коннектор безыгольный в индивидуальной упаковке - 1 шт. (при необходимости) - Кран инфузионный трехходовой синий в индивидуальной упаковке - 1 шт. (при необходимости) - Инструкция по применению - 1 шт. - Внешняя потребительская упаковка - 1 шт. или эквивалент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</si>
</sst>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topLeftCell="A44" zoomScaleNormal="100" zoomScalePageLayoutView="70" workbookViewId="0">
      <selection activeCell="A52" sqref="A52:M52"/>
    </sheetView>
  </sheetViews>
  <sheetFormatPr defaultRowHeight="15" x14ac:dyDescent="0.25"/>
  <cols>
    <col min="1" max="1" width="6.140625" style="10" bestFit="1" customWidth="1"/>
    <col min="2" max="2" width="44.140625" style="10" bestFit="1" customWidth="1"/>
    <col min="3" max="3" width="9.5703125" style="10" customWidth="1"/>
    <col min="4" max="4" width="7.140625" style="10" bestFit="1" customWidth="1"/>
    <col min="5" max="7" width="20.42578125" style="1" customWidth="1"/>
    <col min="8" max="8" width="13.7109375" style="1" customWidth="1"/>
    <col min="9" max="9" width="9.42578125" style="10" customWidth="1"/>
    <col min="10" max="10" width="12.5703125" style="10" customWidth="1"/>
    <col min="11" max="11" width="10.28515625" style="10" customWidth="1"/>
    <col min="12" max="12" width="22.42578125" style="10" bestFit="1" customWidth="1"/>
    <col min="13" max="13" width="17.5703125" style="1" customWidth="1"/>
    <col min="14" max="14" width="10.85546875" style="10" bestFit="1" customWidth="1"/>
    <col min="15" max="15" width="10.7109375" style="10" bestFit="1" customWidth="1"/>
    <col min="16" max="16" width="11.7109375" style="10" bestFit="1" customWidth="1"/>
    <col min="17" max="17" width="10.7109375" style="10" bestFit="1" customWidth="1"/>
    <col min="18" max="16384" width="9.140625" style="10"/>
  </cols>
  <sheetData>
    <row r="1" spans="2:13" x14ac:dyDescent="0.25">
      <c r="M1" s="8" t="s">
        <v>20</v>
      </c>
    </row>
    <row r="2" spans="2:13" ht="14.45" customHeight="1" x14ac:dyDescent="0.25">
      <c r="M2" s="8" t="s">
        <v>21</v>
      </c>
    </row>
    <row r="3" spans="2:13" x14ac:dyDescent="0.25">
      <c r="E3" s="45" t="s">
        <v>29</v>
      </c>
      <c r="F3" s="45"/>
      <c r="G3" s="45"/>
      <c r="H3" s="45"/>
      <c r="I3" s="45"/>
      <c r="J3" s="45"/>
      <c r="K3" s="45"/>
      <c r="L3" s="45"/>
      <c r="M3" s="45"/>
    </row>
    <row r="4" spans="2:13" x14ac:dyDescent="0.25">
      <c r="G4" s="5"/>
      <c r="H4" s="5"/>
      <c r="I4" s="4"/>
      <c r="J4" s="4"/>
      <c r="K4" s="4"/>
      <c r="L4" s="4"/>
      <c r="M4" s="9" t="s">
        <v>23</v>
      </c>
    </row>
    <row r="5" spans="2:13" x14ac:dyDescent="0.25">
      <c r="G5" s="5"/>
      <c r="H5" s="5"/>
      <c r="I5" s="4"/>
      <c r="J5" s="4"/>
      <c r="K5" s="4"/>
      <c r="L5" s="4"/>
      <c r="M5" s="9" t="s">
        <v>22</v>
      </c>
    </row>
    <row r="6" spans="2:13" ht="14.45" customHeight="1" x14ac:dyDescent="0.25">
      <c r="G6" s="5"/>
      <c r="H6" s="5"/>
      <c r="I6" s="4"/>
      <c r="J6" s="4"/>
      <c r="K6" s="4"/>
      <c r="L6" s="4"/>
      <c r="M6" s="9" t="s">
        <v>28</v>
      </c>
    </row>
    <row r="7" spans="2:13" x14ac:dyDescent="0.25">
      <c r="G7" s="5"/>
      <c r="H7" s="5"/>
      <c r="I7" s="4"/>
      <c r="J7" s="4"/>
      <c r="K7" s="4"/>
      <c r="L7" s="4"/>
      <c r="M7" s="5"/>
    </row>
    <row r="8" spans="2:13" x14ac:dyDescent="0.25">
      <c r="G8" s="5"/>
      <c r="H8" s="5"/>
      <c r="I8" s="4"/>
      <c r="J8" s="4"/>
      <c r="K8" s="4"/>
      <c r="L8" s="4"/>
      <c r="M8" s="6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49" t="s">
        <v>16</v>
      </c>
      <c r="K12" s="49"/>
      <c r="M12" s="1" t="s">
        <v>14</v>
      </c>
    </row>
    <row r="14" spans="2:13" x14ac:dyDescent="0.25">
      <c r="B14" s="49" t="s">
        <v>15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2:13" hidden="1" x14ac:dyDescent="0.25"/>
    <row r="17" spans="1:16" ht="54.6" customHeight="1" x14ac:dyDescent="0.25">
      <c r="A17" s="52"/>
      <c r="B17" s="53"/>
      <c r="C17" s="54"/>
      <c r="D17" s="53"/>
      <c r="E17" s="13" t="s">
        <v>56</v>
      </c>
      <c r="F17" s="13" t="s">
        <v>57</v>
      </c>
      <c r="G17" s="13" t="s">
        <v>58</v>
      </c>
      <c r="H17" s="12"/>
      <c r="I17" s="14"/>
      <c r="J17" s="14"/>
      <c r="K17" s="14"/>
      <c r="L17" s="14"/>
      <c r="M17" s="12"/>
    </row>
    <row r="18" spans="1:16" ht="30" customHeight="1" x14ac:dyDescent="0.25">
      <c r="A18" s="43" t="s">
        <v>0</v>
      </c>
      <c r="B18" s="43" t="s">
        <v>1</v>
      </c>
      <c r="C18" s="43" t="s">
        <v>2</v>
      </c>
      <c r="D18" s="43"/>
      <c r="E18" s="23" t="s">
        <v>24</v>
      </c>
      <c r="F18" s="23" t="s">
        <v>25</v>
      </c>
      <c r="G18" s="23" t="s">
        <v>26</v>
      </c>
      <c r="H18" s="55" t="s">
        <v>11</v>
      </c>
      <c r="I18" s="43" t="s">
        <v>8</v>
      </c>
      <c r="J18" s="43" t="s">
        <v>9</v>
      </c>
      <c r="K18" s="43" t="s">
        <v>10</v>
      </c>
      <c r="L18" s="43" t="s">
        <v>6</v>
      </c>
      <c r="M18" s="51" t="s">
        <v>7</v>
      </c>
    </row>
    <row r="19" spans="1:16" x14ac:dyDescent="0.25">
      <c r="A19" s="44"/>
      <c r="B19" s="44"/>
      <c r="C19" s="15" t="s">
        <v>3</v>
      </c>
      <c r="D19" s="15" t="s">
        <v>4</v>
      </c>
      <c r="E19" s="16" t="s">
        <v>5</v>
      </c>
      <c r="F19" s="16" t="s">
        <v>5</v>
      </c>
      <c r="G19" s="12" t="s">
        <v>5</v>
      </c>
      <c r="H19" s="56"/>
      <c r="I19" s="43"/>
      <c r="J19" s="43"/>
      <c r="K19" s="43"/>
      <c r="L19" s="43"/>
      <c r="M19" s="51"/>
      <c r="O19" s="34"/>
    </row>
    <row r="20" spans="1:16" s="11" customFormat="1" ht="57.75" customHeight="1" x14ac:dyDescent="0.25">
      <c r="A20" s="17">
        <v>1</v>
      </c>
      <c r="B20" s="29" t="s">
        <v>30</v>
      </c>
      <c r="C20" s="28" t="s">
        <v>27</v>
      </c>
      <c r="D20" s="24">
        <v>30</v>
      </c>
      <c r="E20" s="18">
        <v>239</v>
      </c>
      <c r="F20" s="12">
        <v>228</v>
      </c>
      <c r="G20" s="12">
        <v>221.59</v>
      </c>
      <c r="H20" s="12">
        <f>ROUND(AVERAGE(E20:G20),2)</f>
        <v>229.53</v>
      </c>
      <c r="I20" s="14">
        <f t="shared" ref="I20:I32" si="0" xml:space="preserve"> COUNT(E20:G20)</f>
        <v>3</v>
      </c>
      <c r="J20" s="14">
        <f t="shared" ref="J20:J32" si="1">STDEV(E20:G20)</f>
        <v>8.8052654701604531</v>
      </c>
      <c r="K20" s="14">
        <f t="shared" ref="K20:K32" si="2">J20/H20*100</f>
        <v>3.83621551438176</v>
      </c>
      <c r="L20" s="14" t="str">
        <f t="shared" ref="L20:L31" si="3">IF(K20&lt;33,"ОДНОРОДНЫЕ","НЕОДНОРОДНЫЕ")</f>
        <v>ОДНОРОДНЫЕ</v>
      </c>
      <c r="M20" s="12">
        <f t="shared" ref="M20:M32" si="4">D20*H20</f>
        <v>6885.9</v>
      </c>
      <c r="O20" s="35"/>
      <c r="P20" s="25"/>
    </row>
    <row r="21" spans="1:16" s="32" customFormat="1" ht="45" x14ac:dyDescent="0.25">
      <c r="A21" s="17">
        <v>2</v>
      </c>
      <c r="B21" s="29" t="s">
        <v>31</v>
      </c>
      <c r="C21" s="28" t="s">
        <v>27</v>
      </c>
      <c r="D21" s="24">
        <v>150</v>
      </c>
      <c r="E21" s="18">
        <v>239</v>
      </c>
      <c r="F21" s="33">
        <v>228</v>
      </c>
      <c r="G21" s="33">
        <v>221.59</v>
      </c>
      <c r="H21" s="33">
        <f t="shared" ref="H21:H43" si="5">ROUND(AVERAGE(E21:G21),2)</f>
        <v>229.53</v>
      </c>
      <c r="I21" s="31">
        <f t="shared" si="0"/>
        <v>3</v>
      </c>
      <c r="J21" s="31">
        <f t="shared" si="1"/>
        <v>8.8052654701604531</v>
      </c>
      <c r="K21" s="31">
        <f t="shared" si="2"/>
        <v>3.83621551438176</v>
      </c>
      <c r="L21" s="31" t="str">
        <f t="shared" si="3"/>
        <v>ОДНОРОДНЫЕ</v>
      </c>
      <c r="M21" s="33">
        <f t="shared" si="4"/>
        <v>34429.5</v>
      </c>
      <c r="O21" s="35"/>
      <c r="P21" s="25"/>
    </row>
    <row r="22" spans="1:16" s="32" customFormat="1" ht="45" x14ac:dyDescent="0.25">
      <c r="A22" s="17">
        <v>3</v>
      </c>
      <c r="B22" s="29" t="s">
        <v>32</v>
      </c>
      <c r="C22" s="28" t="s">
        <v>27</v>
      </c>
      <c r="D22" s="24">
        <v>30</v>
      </c>
      <c r="E22" s="18">
        <v>239</v>
      </c>
      <c r="F22" s="33">
        <v>228</v>
      </c>
      <c r="G22" s="33">
        <v>221.59</v>
      </c>
      <c r="H22" s="33">
        <f t="shared" si="5"/>
        <v>229.53</v>
      </c>
      <c r="I22" s="31">
        <f t="shared" si="0"/>
        <v>3</v>
      </c>
      <c r="J22" s="31">
        <f t="shared" si="1"/>
        <v>8.8052654701604531</v>
      </c>
      <c r="K22" s="31">
        <f t="shared" si="2"/>
        <v>3.83621551438176</v>
      </c>
      <c r="L22" s="31" t="str">
        <f t="shared" si="3"/>
        <v>ОДНОРОДНЫЕ</v>
      </c>
      <c r="M22" s="33">
        <f t="shared" si="4"/>
        <v>6885.9</v>
      </c>
      <c r="O22" s="35"/>
      <c r="P22" s="25"/>
    </row>
    <row r="23" spans="1:16" s="32" customFormat="1" ht="45" x14ac:dyDescent="0.25">
      <c r="A23" s="17">
        <v>4</v>
      </c>
      <c r="B23" s="29" t="s">
        <v>33</v>
      </c>
      <c r="C23" s="28" t="s">
        <v>27</v>
      </c>
      <c r="D23" s="24">
        <v>50</v>
      </c>
      <c r="E23" s="18">
        <v>274</v>
      </c>
      <c r="F23" s="33">
        <v>261</v>
      </c>
      <c r="G23" s="33">
        <v>253.66</v>
      </c>
      <c r="H23" s="33">
        <f t="shared" si="5"/>
        <v>262.89</v>
      </c>
      <c r="I23" s="31">
        <f t="shared" si="0"/>
        <v>3</v>
      </c>
      <c r="J23" s="31">
        <f t="shared" si="1"/>
        <v>10.300414231152715</v>
      </c>
      <c r="K23" s="31">
        <f t="shared" si="2"/>
        <v>3.9181460805480297</v>
      </c>
      <c r="L23" s="31" t="str">
        <f t="shared" si="3"/>
        <v>ОДНОРОДНЫЕ</v>
      </c>
      <c r="M23" s="33">
        <f t="shared" si="4"/>
        <v>13144.5</v>
      </c>
      <c r="O23" s="35"/>
      <c r="P23" s="25"/>
    </row>
    <row r="24" spans="1:16" s="32" customFormat="1" ht="150" x14ac:dyDescent="0.25">
      <c r="A24" s="17">
        <v>5</v>
      </c>
      <c r="B24" s="29" t="s">
        <v>34</v>
      </c>
      <c r="C24" s="28" t="s">
        <v>27</v>
      </c>
      <c r="D24" s="24">
        <v>50</v>
      </c>
      <c r="E24" s="18">
        <v>1628.55</v>
      </c>
      <c r="F24" s="33">
        <v>1551</v>
      </c>
      <c r="G24" s="33">
        <v>1506</v>
      </c>
      <c r="H24" s="33">
        <f t="shared" si="5"/>
        <v>1561.85</v>
      </c>
      <c r="I24" s="31">
        <f t="shared" si="0"/>
        <v>3</v>
      </c>
      <c r="J24" s="31">
        <f t="shared" si="1"/>
        <v>61.99126954660629</v>
      </c>
      <c r="K24" s="31">
        <f t="shared" si="2"/>
        <v>3.9690923934184648</v>
      </c>
      <c r="L24" s="31" t="str">
        <f t="shared" si="3"/>
        <v>ОДНОРОДНЫЕ</v>
      </c>
      <c r="M24" s="33">
        <f t="shared" si="4"/>
        <v>78092.5</v>
      </c>
      <c r="O24" s="35"/>
      <c r="P24" s="25"/>
    </row>
    <row r="25" spans="1:16" s="32" customFormat="1" ht="150" x14ac:dyDescent="0.25">
      <c r="A25" s="17">
        <v>6</v>
      </c>
      <c r="B25" s="29" t="s">
        <v>35</v>
      </c>
      <c r="C25" s="28" t="s">
        <v>27</v>
      </c>
      <c r="D25" s="24">
        <v>200</v>
      </c>
      <c r="E25" s="18">
        <v>1511</v>
      </c>
      <c r="F25" s="33">
        <v>1551</v>
      </c>
      <c r="G25" s="33">
        <v>1506</v>
      </c>
      <c r="H25" s="33">
        <f t="shared" si="5"/>
        <v>1522.67</v>
      </c>
      <c r="I25" s="31">
        <f t="shared" si="0"/>
        <v>3</v>
      </c>
      <c r="J25" s="31">
        <f t="shared" si="1"/>
        <v>24.664414311581236</v>
      </c>
      <c r="K25" s="31">
        <f t="shared" si="2"/>
        <v>1.6198135059849628</v>
      </c>
      <c r="L25" s="31" t="str">
        <f t="shared" si="3"/>
        <v>ОДНОРОДНЫЕ</v>
      </c>
      <c r="M25" s="33">
        <f t="shared" si="4"/>
        <v>304534</v>
      </c>
      <c r="O25" s="35"/>
      <c r="P25" s="25"/>
    </row>
    <row r="26" spans="1:16" s="32" customFormat="1" ht="75" x14ac:dyDescent="0.25">
      <c r="A26" s="17">
        <v>7</v>
      </c>
      <c r="B26" s="29" t="s">
        <v>36</v>
      </c>
      <c r="C26" s="28" t="s">
        <v>27</v>
      </c>
      <c r="D26" s="24">
        <v>1000</v>
      </c>
      <c r="E26" s="18">
        <v>240</v>
      </c>
      <c r="F26" s="33">
        <v>244</v>
      </c>
      <c r="G26" s="33">
        <v>237.62</v>
      </c>
      <c r="H26" s="33">
        <f t="shared" si="5"/>
        <v>240.54</v>
      </c>
      <c r="I26" s="31">
        <f t="shared" si="0"/>
        <v>3</v>
      </c>
      <c r="J26" s="31">
        <f t="shared" si="1"/>
        <v>3.2240967727411638</v>
      </c>
      <c r="K26" s="31">
        <f t="shared" si="2"/>
        <v>1.3403578501459898</v>
      </c>
      <c r="L26" s="31" t="str">
        <f t="shared" si="3"/>
        <v>ОДНОРОДНЫЕ</v>
      </c>
      <c r="M26" s="33">
        <f t="shared" si="4"/>
        <v>240540</v>
      </c>
      <c r="O26" s="35"/>
      <c r="P26" s="25"/>
    </row>
    <row r="27" spans="1:16" s="32" customFormat="1" ht="120" x14ac:dyDescent="0.25">
      <c r="A27" s="17">
        <v>8</v>
      </c>
      <c r="B27" s="29" t="s">
        <v>37</v>
      </c>
      <c r="C27" s="28" t="s">
        <v>27</v>
      </c>
      <c r="D27" s="24">
        <v>200</v>
      </c>
      <c r="E27" s="18">
        <v>221.55</v>
      </c>
      <c r="F27" s="33">
        <v>211</v>
      </c>
      <c r="G27" s="33">
        <v>205.55</v>
      </c>
      <c r="H27" s="33">
        <f t="shared" si="5"/>
        <v>212.7</v>
      </c>
      <c r="I27" s="31">
        <f t="shared" si="0"/>
        <v>3</v>
      </c>
      <c r="J27" s="31">
        <f t="shared" si="1"/>
        <v>8.1343407845995745</v>
      </c>
      <c r="K27" s="31">
        <f t="shared" si="2"/>
        <v>3.8243257097318168</v>
      </c>
      <c r="L27" s="31" t="str">
        <f t="shared" si="3"/>
        <v>ОДНОРОДНЫЕ</v>
      </c>
      <c r="M27" s="33">
        <f t="shared" si="4"/>
        <v>42540</v>
      </c>
      <c r="O27" s="35"/>
      <c r="P27" s="25"/>
    </row>
    <row r="28" spans="1:16" s="32" customFormat="1" ht="105" x14ac:dyDescent="0.25">
      <c r="A28" s="17">
        <v>9</v>
      </c>
      <c r="B28" s="29" t="s">
        <v>38</v>
      </c>
      <c r="C28" s="28" t="s">
        <v>27</v>
      </c>
      <c r="D28" s="24">
        <v>3000</v>
      </c>
      <c r="E28" s="18">
        <v>85</v>
      </c>
      <c r="F28" s="33">
        <v>87</v>
      </c>
      <c r="G28" s="33">
        <v>84.46</v>
      </c>
      <c r="H28" s="33">
        <f t="shared" si="5"/>
        <v>85.49</v>
      </c>
      <c r="I28" s="31">
        <f t="shared" si="0"/>
        <v>3</v>
      </c>
      <c r="J28" s="31">
        <f t="shared" si="1"/>
        <v>1.3381081172062816</v>
      </c>
      <c r="K28" s="31">
        <f t="shared" si="2"/>
        <v>1.5652218004518443</v>
      </c>
      <c r="L28" s="31" t="str">
        <f t="shared" si="3"/>
        <v>ОДНОРОДНЫЕ</v>
      </c>
      <c r="M28" s="33">
        <f t="shared" si="4"/>
        <v>256469.99999999997</v>
      </c>
      <c r="O28" s="35"/>
      <c r="P28" s="25"/>
    </row>
    <row r="29" spans="1:16" s="32" customFormat="1" ht="45" x14ac:dyDescent="0.25">
      <c r="A29" s="17">
        <v>10</v>
      </c>
      <c r="B29" s="29" t="s">
        <v>39</v>
      </c>
      <c r="C29" s="28" t="s">
        <v>27</v>
      </c>
      <c r="D29" s="24">
        <v>10</v>
      </c>
      <c r="E29" s="18">
        <v>1079.4000000000001</v>
      </c>
      <c r="F29" s="33">
        <v>1028</v>
      </c>
      <c r="G29" s="33">
        <v>998.61</v>
      </c>
      <c r="H29" s="33">
        <f t="shared" si="5"/>
        <v>1035.3399999999999</v>
      </c>
      <c r="I29" s="31">
        <f t="shared" si="0"/>
        <v>3</v>
      </c>
      <c r="J29" s="31">
        <f t="shared" si="1"/>
        <v>40.891637694439886</v>
      </c>
      <c r="K29" s="31">
        <f t="shared" si="2"/>
        <v>3.9495854206772547</v>
      </c>
      <c r="L29" s="31" t="str">
        <f t="shared" si="3"/>
        <v>ОДНОРОДНЫЕ</v>
      </c>
      <c r="M29" s="33">
        <f t="shared" si="4"/>
        <v>10353.4</v>
      </c>
      <c r="O29" s="35"/>
      <c r="P29" s="25"/>
    </row>
    <row r="30" spans="1:16" s="32" customFormat="1" ht="45" x14ac:dyDescent="0.25">
      <c r="A30" s="17">
        <v>11</v>
      </c>
      <c r="B30" s="29" t="s">
        <v>40</v>
      </c>
      <c r="C30" s="28" t="s">
        <v>27</v>
      </c>
      <c r="D30" s="24">
        <v>10</v>
      </c>
      <c r="E30" s="18">
        <v>1079.4000000000001</v>
      </c>
      <c r="F30" s="33">
        <v>1028</v>
      </c>
      <c r="G30" s="33">
        <v>998.61</v>
      </c>
      <c r="H30" s="33">
        <f t="shared" si="5"/>
        <v>1035.3399999999999</v>
      </c>
      <c r="I30" s="31">
        <f t="shared" si="0"/>
        <v>3</v>
      </c>
      <c r="J30" s="31">
        <f t="shared" si="1"/>
        <v>40.891637694439886</v>
      </c>
      <c r="K30" s="31">
        <f t="shared" si="2"/>
        <v>3.9495854206772547</v>
      </c>
      <c r="L30" s="31" t="str">
        <f t="shared" si="3"/>
        <v>ОДНОРОДНЫЕ</v>
      </c>
      <c r="M30" s="33">
        <f t="shared" si="4"/>
        <v>10353.4</v>
      </c>
      <c r="O30" s="35"/>
      <c r="P30" s="25"/>
    </row>
    <row r="31" spans="1:16" s="32" customFormat="1" ht="45" x14ac:dyDescent="0.25">
      <c r="A31" s="17">
        <v>12</v>
      </c>
      <c r="B31" s="29" t="s">
        <v>41</v>
      </c>
      <c r="C31" s="28" t="s">
        <v>27</v>
      </c>
      <c r="D31" s="24">
        <v>10</v>
      </c>
      <c r="E31" s="18">
        <v>1079.4000000000001</v>
      </c>
      <c r="F31" s="33">
        <v>1028</v>
      </c>
      <c r="G31" s="33">
        <v>998.61</v>
      </c>
      <c r="H31" s="33">
        <f t="shared" si="5"/>
        <v>1035.3399999999999</v>
      </c>
      <c r="I31" s="31">
        <f t="shared" si="0"/>
        <v>3</v>
      </c>
      <c r="J31" s="31">
        <f t="shared" si="1"/>
        <v>40.891637694439886</v>
      </c>
      <c r="K31" s="31">
        <f t="shared" si="2"/>
        <v>3.9495854206772547</v>
      </c>
      <c r="L31" s="31" t="str">
        <f t="shared" si="3"/>
        <v>ОДНОРОДНЫЕ</v>
      </c>
      <c r="M31" s="33">
        <f t="shared" si="4"/>
        <v>10353.4</v>
      </c>
      <c r="O31" s="35"/>
      <c r="P31" s="25"/>
    </row>
    <row r="32" spans="1:16" s="32" customFormat="1" ht="45" x14ac:dyDescent="0.25">
      <c r="A32" s="17">
        <v>13</v>
      </c>
      <c r="B32" s="29" t="s">
        <v>42</v>
      </c>
      <c r="C32" s="28" t="s">
        <v>27</v>
      </c>
      <c r="D32" s="24">
        <v>10</v>
      </c>
      <c r="E32" s="18">
        <v>1079.4000000000001</v>
      </c>
      <c r="F32" s="33">
        <v>1028</v>
      </c>
      <c r="G32" s="33">
        <v>998.61</v>
      </c>
      <c r="H32" s="33">
        <f t="shared" si="5"/>
        <v>1035.3399999999999</v>
      </c>
      <c r="I32" s="31">
        <f t="shared" si="0"/>
        <v>3</v>
      </c>
      <c r="J32" s="31">
        <f t="shared" si="1"/>
        <v>40.891637694439886</v>
      </c>
      <c r="K32" s="31">
        <f t="shared" si="2"/>
        <v>3.9495854206772547</v>
      </c>
      <c r="L32" s="31" t="str">
        <f>IF(K32&lt;33,"ОДНОРОДНЫЕ","НЕОДНОРОДНЫЕ")</f>
        <v>ОДНОРОДНЫЕ</v>
      </c>
      <c r="M32" s="33">
        <f t="shared" si="4"/>
        <v>10353.4</v>
      </c>
      <c r="O32" s="35"/>
      <c r="P32" s="25"/>
    </row>
    <row r="33" spans="1:16" s="32" customFormat="1" ht="210" x14ac:dyDescent="0.25">
      <c r="A33" s="17">
        <v>14</v>
      </c>
      <c r="B33" s="29" t="s">
        <v>43</v>
      </c>
      <c r="C33" s="28" t="s">
        <v>59</v>
      </c>
      <c r="D33" s="24">
        <v>6</v>
      </c>
      <c r="E33" s="18">
        <v>8699.25</v>
      </c>
      <c r="F33" s="33">
        <v>8285</v>
      </c>
      <c r="G33" s="33">
        <v>8044.31</v>
      </c>
      <c r="H33" s="33">
        <f t="shared" si="5"/>
        <v>8342.85</v>
      </c>
      <c r="I33" s="31">
        <f t="shared" ref="I33:I43" si="6" xml:space="preserve"> COUNT(E33:G33)</f>
        <v>3</v>
      </c>
      <c r="J33" s="31">
        <f t="shared" ref="J33:J43" si="7">STDEV(E33:G33)</f>
        <v>331.2806318415449</v>
      </c>
      <c r="K33" s="31">
        <f t="shared" ref="K33:K43" si="8">J33/H33*100</f>
        <v>3.9708328909370887</v>
      </c>
      <c r="L33" s="31" t="str">
        <f t="shared" ref="L33:L42" si="9">IF(K33&lt;33,"ОДНОРОДНЫЕ","НЕОДНОРОДНЫЕ")</f>
        <v>ОДНОРОДНЫЕ</v>
      </c>
      <c r="M33" s="33">
        <f t="shared" ref="M33:M43" si="10">D33*H33</f>
        <v>50057.100000000006</v>
      </c>
      <c r="O33" s="35"/>
      <c r="P33" s="25"/>
    </row>
    <row r="34" spans="1:16" s="32" customFormat="1" ht="210" x14ac:dyDescent="0.25">
      <c r="A34" s="17">
        <v>15</v>
      </c>
      <c r="B34" s="29" t="s">
        <v>44</v>
      </c>
      <c r="C34" s="28" t="s">
        <v>59</v>
      </c>
      <c r="D34" s="24">
        <v>6</v>
      </c>
      <c r="E34" s="18">
        <v>6888</v>
      </c>
      <c r="F34" s="33">
        <v>6560</v>
      </c>
      <c r="G34" s="33">
        <v>6369</v>
      </c>
      <c r="H34" s="33">
        <f t="shared" si="5"/>
        <v>6605.67</v>
      </c>
      <c r="I34" s="31">
        <f t="shared" si="6"/>
        <v>3</v>
      </c>
      <c r="J34" s="31">
        <f t="shared" si="7"/>
        <v>262.4963491809616</v>
      </c>
      <c r="K34" s="31">
        <f t="shared" si="8"/>
        <v>3.9738035533255762</v>
      </c>
      <c r="L34" s="31" t="str">
        <f t="shared" si="9"/>
        <v>ОДНОРОДНЫЕ</v>
      </c>
      <c r="M34" s="33">
        <f t="shared" si="10"/>
        <v>39634.020000000004</v>
      </c>
      <c r="O34" s="35"/>
      <c r="P34" s="25"/>
    </row>
    <row r="35" spans="1:16" s="32" customFormat="1" ht="45" x14ac:dyDescent="0.25">
      <c r="A35" s="17">
        <v>16</v>
      </c>
      <c r="B35" s="29" t="s">
        <v>45</v>
      </c>
      <c r="C35" s="28" t="s">
        <v>27</v>
      </c>
      <c r="D35" s="24">
        <v>10</v>
      </c>
      <c r="E35" s="18">
        <v>116.55</v>
      </c>
      <c r="F35" s="33">
        <v>111</v>
      </c>
      <c r="G35" s="33">
        <v>108</v>
      </c>
      <c r="H35" s="33">
        <f t="shared" si="5"/>
        <v>111.85</v>
      </c>
      <c r="I35" s="31">
        <f t="shared" si="6"/>
        <v>3</v>
      </c>
      <c r="J35" s="31">
        <f t="shared" si="7"/>
        <v>4.3379142453487933</v>
      </c>
      <c r="K35" s="31">
        <f t="shared" si="8"/>
        <v>3.8783319135885499</v>
      </c>
      <c r="L35" s="31" t="str">
        <f t="shared" si="9"/>
        <v>ОДНОРОДНЫЕ</v>
      </c>
      <c r="M35" s="33">
        <f t="shared" si="10"/>
        <v>1118.5</v>
      </c>
      <c r="O35" s="35"/>
      <c r="P35" s="25"/>
    </row>
    <row r="36" spans="1:16" s="32" customFormat="1" ht="45" x14ac:dyDescent="0.25">
      <c r="A36" s="17">
        <v>17</v>
      </c>
      <c r="B36" s="29" t="s">
        <v>46</v>
      </c>
      <c r="C36" s="28" t="s">
        <v>27</v>
      </c>
      <c r="D36" s="24">
        <v>10</v>
      </c>
      <c r="E36" s="18">
        <v>116.55</v>
      </c>
      <c r="F36" s="33">
        <v>111</v>
      </c>
      <c r="G36" s="33">
        <v>108</v>
      </c>
      <c r="H36" s="33">
        <f t="shared" si="5"/>
        <v>111.85</v>
      </c>
      <c r="I36" s="31">
        <f t="shared" si="6"/>
        <v>3</v>
      </c>
      <c r="J36" s="31">
        <f t="shared" si="7"/>
        <v>4.3379142453487933</v>
      </c>
      <c r="K36" s="31">
        <f t="shared" si="8"/>
        <v>3.8783319135885499</v>
      </c>
      <c r="L36" s="31" t="str">
        <f t="shared" si="9"/>
        <v>ОДНОРОДНЫЕ</v>
      </c>
      <c r="M36" s="33">
        <f t="shared" si="10"/>
        <v>1118.5</v>
      </c>
      <c r="O36" s="35"/>
      <c r="P36" s="25"/>
    </row>
    <row r="37" spans="1:16" s="32" customFormat="1" ht="45" x14ac:dyDescent="0.25">
      <c r="A37" s="17">
        <v>18</v>
      </c>
      <c r="B37" s="29" t="s">
        <v>55</v>
      </c>
      <c r="C37" s="28" t="s">
        <v>27</v>
      </c>
      <c r="D37" s="24">
        <v>2000</v>
      </c>
      <c r="E37" s="18">
        <v>62.5</v>
      </c>
      <c r="F37" s="33">
        <v>63</v>
      </c>
      <c r="G37" s="33">
        <v>61</v>
      </c>
      <c r="H37" s="33">
        <f t="shared" si="5"/>
        <v>62.17</v>
      </c>
      <c r="I37" s="31">
        <f t="shared" si="6"/>
        <v>3</v>
      </c>
      <c r="J37" s="31">
        <f t="shared" si="7"/>
        <v>1.0408329997330665</v>
      </c>
      <c r="K37" s="31">
        <f t="shared" si="8"/>
        <v>1.6741724300033241</v>
      </c>
      <c r="L37" s="31" t="str">
        <f t="shared" si="9"/>
        <v>ОДНОРОДНЫЕ</v>
      </c>
      <c r="M37" s="33">
        <f t="shared" si="10"/>
        <v>124340</v>
      </c>
      <c r="O37" s="35"/>
      <c r="P37" s="25"/>
    </row>
    <row r="38" spans="1:16" s="32" customFormat="1" ht="210" x14ac:dyDescent="0.25">
      <c r="A38" s="17">
        <v>19</v>
      </c>
      <c r="B38" s="29" t="s">
        <v>47</v>
      </c>
      <c r="C38" s="28" t="s">
        <v>59</v>
      </c>
      <c r="D38" s="24">
        <v>12</v>
      </c>
      <c r="E38" s="18">
        <v>17400</v>
      </c>
      <c r="F38" s="33">
        <v>16572</v>
      </c>
      <c r="G38" s="33">
        <v>16090</v>
      </c>
      <c r="H38" s="33">
        <f t="shared" si="5"/>
        <v>16687.330000000002</v>
      </c>
      <c r="I38" s="31">
        <f t="shared" si="6"/>
        <v>3</v>
      </c>
      <c r="J38" s="31">
        <f t="shared" si="7"/>
        <v>662.57175712018795</v>
      </c>
      <c r="K38" s="31">
        <f t="shared" si="8"/>
        <v>3.970507907018006</v>
      </c>
      <c r="L38" s="31" t="str">
        <f t="shared" si="9"/>
        <v>ОДНОРОДНЫЕ</v>
      </c>
      <c r="M38" s="33">
        <f t="shared" si="10"/>
        <v>200247.96000000002</v>
      </c>
      <c r="O38" s="35"/>
      <c r="P38" s="25"/>
    </row>
    <row r="39" spans="1:16" s="32" customFormat="1" ht="60" x14ac:dyDescent="0.25">
      <c r="A39" s="17">
        <v>20</v>
      </c>
      <c r="B39" s="29" t="s">
        <v>48</v>
      </c>
      <c r="C39" s="28" t="s">
        <v>27</v>
      </c>
      <c r="D39" s="24">
        <v>36</v>
      </c>
      <c r="E39" s="18">
        <v>2512</v>
      </c>
      <c r="F39" s="33">
        <v>2393</v>
      </c>
      <c r="G39" s="33">
        <v>2324</v>
      </c>
      <c r="H39" s="33">
        <f t="shared" si="5"/>
        <v>2409.67</v>
      </c>
      <c r="I39" s="31">
        <f t="shared" si="6"/>
        <v>3</v>
      </c>
      <c r="J39" s="31">
        <f t="shared" si="7"/>
        <v>95.101699949755542</v>
      </c>
      <c r="K39" s="31">
        <f t="shared" si="8"/>
        <v>3.9466690438838317</v>
      </c>
      <c r="L39" s="31" t="str">
        <f t="shared" si="9"/>
        <v>ОДНОРОДНЫЕ</v>
      </c>
      <c r="M39" s="33">
        <f t="shared" si="10"/>
        <v>86748.12</v>
      </c>
      <c r="O39" s="35"/>
      <c r="P39" s="25"/>
    </row>
    <row r="40" spans="1:16" s="32" customFormat="1" ht="45" x14ac:dyDescent="0.25">
      <c r="A40" s="17">
        <v>21</v>
      </c>
      <c r="B40" s="29" t="s">
        <v>49</v>
      </c>
      <c r="C40" s="28" t="s">
        <v>27</v>
      </c>
      <c r="D40" s="24">
        <v>5</v>
      </c>
      <c r="E40" s="18">
        <v>720.3</v>
      </c>
      <c r="F40" s="33">
        <v>686</v>
      </c>
      <c r="G40" s="33">
        <v>666.22</v>
      </c>
      <c r="H40" s="33">
        <f t="shared" si="5"/>
        <v>690.84</v>
      </c>
      <c r="I40" s="31">
        <f t="shared" si="6"/>
        <v>3</v>
      </c>
      <c r="J40" s="31">
        <f t="shared" si="7"/>
        <v>27.362945747853939</v>
      </c>
      <c r="K40" s="31">
        <f t="shared" si="8"/>
        <v>3.9608224404860657</v>
      </c>
      <c r="L40" s="31" t="str">
        <f t="shared" si="9"/>
        <v>ОДНОРОДНЫЕ</v>
      </c>
      <c r="M40" s="33">
        <f t="shared" si="10"/>
        <v>3454.2000000000003</v>
      </c>
      <c r="O40" s="35"/>
      <c r="P40" s="25"/>
    </row>
    <row r="41" spans="1:16" s="32" customFormat="1" ht="45" x14ac:dyDescent="0.25">
      <c r="A41" s="17">
        <v>22</v>
      </c>
      <c r="B41" s="29" t="s">
        <v>50</v>
      </c>
      <c r="C41" s="28" t="s">
        <v>27</v>
      </c>
      <c r="D41" s="24">
        <v>5</v>
      </c>
      <c r="E41" s="18">
        <v>720.3</v>
      </c>
      <c r="F41" s="33">
        <v>686</v>
      </c>
      <c r="G41" s="33">
        <v>666.22</v>
      </c>
      <c r="H41" s="33">
        <f t="shared" si="5"/>
        <v>690.84</v>
      </c>
      <c r="I41" s="31">
        <f t="shared" si="6"/>
        <v>3</v>
      </c>
      <c r="J41" s="31">
        <f t="shared" si="7"/>
        <v>27.362945747853939</v>
      </c>
      <c r="K41" s="31">
        <f t="shared" si="8"/>
        <v>3.9608224404860657</v>
      </c>
      <c r="L41" s="31" t="str">
        <f t="shared" si="9"/>
        <v>ОДНОРОДНЫЕ</v>
      </c>
      <c r="M41" s="33">
        <f t="shared" si="10"/>
        <v>3454.2000000000003</v>
      </c>
      <c r="O41" s="35"/>
      <c r="P41" s="25"/>
    </row>
    <row r="42" spans="1:16" s="32" customFormat="1" ht="45" x14ac:dyDescent="0.25">
      <c r="A42" s="17">
        <v>23</v>
      </c>
      <c r="B42" s="29" t="s">
        <v>51</v>
      </c>
      <c r="C42" s="28" t="s">
        <v>27</v>
      </c>
      <c r="D42" s="24">
        <v>5</v>
      </c>
      <c r="E42" s="18">
        <v>942</v>
      </c>
      <c r="F42" s="33">
        <v>898</v>
      </c>
      <c r="G42" s="33">
        <v>871.78</v>
      </c>
      <c r="H42" s="33">
        <f t="shared" si="5"/>
        <v>903.93</v>
      </c>
      <c r="I42" s="31">
        <f t="shared" si="6"/>
        <v>3</v>
      </c>
      <c r="J42" s="31">
        <f t="shared" si="7"/>
        <v>35.483180992314288</v>
      </c>
      <c r="K42" s="31">
        <f t="shared" si="8"/>
        <v>3.9254346013866437</v>
      </c>
      <c r="L42" s="31" t="str">
        <f t="shared" si="9"/>
        <v>ОДНОРОДНЫЕ</v>
      </c>
      <c r="M42" s="33">
        <f t="shared" si="10"/>
        <v>4519.6499999999996</v>
      </c>
      <c r="O42" s="35"/>
      <c r="P42" s="25"/>
    </row>
    <row r="43" spans="1:16" s="32" customFormat="1" ht="150" x14ac:dyDescent="0.25">
      <c r="A43" s="17">
        <v>24</v>
      </c>
      <c r="B43" s="29" t="s">
        <v>52</v>
      </c>
      <c r="C43" s="28" t="s">
        <v>27</v>
      </c>
      <c r="D43" s="24">
        <v>5</v>
      </c>
      <c r="E43" s="33">
        <v>2484</v>
      </c>
      <c r="F43" s="33">
        <v>2366</v>
      </c>
      <c r="G43" s="33">
        <v>2297.54</v>
      </c>
      <c r="H43" s="33">
        <f t="shared" si="5"/>
        <v>2382.5100000000002</v>
      </c>
      <c r="I43" s="31">
        <f t="shared" si="6"/>
        <v>3</v>
      </c>
      <c r="J43" s="31">
        <f t="shared" si="7"/>
        <v>94.320467202687965</v>
      </c>
      <c r="K43" s="31">
        <f t="shared" si="8"/>
        <v>3.9588697299355706</v>
      </c>
      <c r="L43" s="31" t="str">
        <f>IF(K43&lt;33,"ОДНОРОДНЫЕ","НЕОДНОРОДНЫЕ")</f>
        <v>ОДНОРОДНЫЕ</v>
      </c>
      <c r="M43" s="33">
        <f t="shared" si="10"/>
        <v>11912.550000000001</v>
      </c>
      <c r="O43" s="35"/>
      <c r="P43" s="25"/>
    </row>
    <row r="44" spans="1:16" s="32" customFormat="1" ht="120" x14ac:dyDescent="0.25">
      <c r="A44" s="17">
        <v>25</v>
      </c>
      <c r="B44" s="29" t="s">
        <v>53</v>
      </c>
      <c r="C44" s="28" t="s">
        <v>27</v>
      </c>
      <c r="D44" s="24">
        <v>10</v>
      </c>
      <c r="E44" s="18">
        <v>341</v>
      </c>
      <c r="F44" s="33">
        <v>325</v>
      </c>
      <c r="G44" s="33">
        <v>316.33999999999997</v>
      </c>
      <c r="H44" s="33">
        <f t="shared" ref="H44:H46" si="11">ROUND(AVERAGE(E44:G44),2)</f>
        <v>327.45</v>
      </c>
      <c r="I44" s="31">
        <f t="shared" ref="I44:I46" si="12" xml:space="preserve"> COUNT(E44:G44)</f>
        <v>3</v>
      </c>
      <c r="J44" s="31">
        <f t="shared" ref="J44:J46" si="13">STDEV(E44:G44)</f>
        <v>12.510736722245161</v>
      </c>
      <c r="K44" s="31">
        <f t="shared" ref="K44:K46" si="14">J44/H44*100</f>
        <v>3.8206555877981865</v>
      </c>
      <c r="L44" s="31" t="str">
        <f t="shared" ref="L44:L46" si="15">IF(K44&lt;33,"ОДНОРОДНЫЕ","НЕОДНОРОДНЫЕ")</f>
        <v>ОДНОРОДНЫЕ</v>
      </c>
      <c r="M44" s="33">
        <f t="shared" ref="M44:M46" si="16">D44*H44</f>
        <v>3274.5</v>
      </c>
      <c r="O44" s="35"/>
      <c r="P44" s="25"/>
    </row>
    <row r="45" spans="1:16" s="32" customFormat="1" ht="30" x14ac:dyDescent="0.25">
      <c r="A45" s="17">
        <v>26</v>
      </c>
      <c r="B45" s="29" t="s">
        <v>54</v>
      </c>
      <c r="C45" s="28" t="s">
        <v>27</v>
      </c>
      <c r="D45" s="24">
        <v>5</v>
      </c>
      <c r="E45" s="18">
        <v>3420</v>
      </c>
      <c r="F45" s="33">
        <v>3264</v>
      </c>
      <c r="G45" s="33">
        <v>3169.32</v>
      </c>
      <c r="H45" s="33">
        <f t="shared" si="11"/>
        <v>3284.44</v>
      </c>
      <c r="I45" s="31">
        <f t="shared" si="12"/>
        <v>3</v>
      </c>
      <c r="J45" s="31">
        <f t="shared" si="13"/>
        <v>126.58380939124869</v>
      </c>
      <c r="K45" s="31">
        <f t="shared" si="14"/>
        <v>3.8540454199573957</v>
      </c>
      <c r="L45" s="31" t="str">
        <f t="shared" si="15"/>
        <v>ОДНОРОДНЫЕ</v>
      </c>
      <c r="M45" s="33">
        <f t="shared" si="16"/>
        <v>16422.2</v>
      </c>
      <c r="O45" s="35"/>
      <c r="P45" s="25"/>
    </row>
    <row r="46" spans="1:16" s="32" customFormat="1" ht="225" x14ac:dyDescent="0.25">
      <c r="A46" s="37">
        <v>27</v>
      </c>
      <c r="B46" s="29" t="s">
        <v>61</v>
      </c>
      <c r="C46" s="28" t="s">
        <v>27</v>
      </c>
      <c r="D46" s="24">
        <v>20</v>
      </c>
      <c r="E46" s="18">
        <v>25796.400000000001</v>
      </c>
      <c r="F46" s="33">
        <v>24568</v>
      </c>
      <c r="G46" s="33">
        <v>24134</v>
      </c>
      <c r="H46" s="33">
        <f t="shared" si="11"/>
        <v>24832.799999999999</v>
      </c>
      <c r="I46" s="31">
        <f t="shared" si="12"/>
        <v>3</v>
      </c>
      <c r="J46" s="31">
        <f t="shared" si="13"/>
        <v>862.25444040607954</v>
      </c>
      <c r="K46" s="31">
        <f t="shared" si="14"/>
        <v>3.4722401034360986</v>
      </c>
      <c r="L46" s="31" t="str">
        <f t="shared" si="15"/>
        <v>ОДНОРОДНЫЕ</v>
      </c>
      <c r="M46" s="33">
        <f t="shared" si="16"/>
        <v>496656</v>
      </c>
      <c r="O46" s="35"/>
      <c r="P46" s="25"/>
    </row>
    <row r="47" spans="1:16" x14ac:dyDescent="0.25">
      <c r="A47" s="4"/>
      <c r="B47" s="19"/>
      <c r="C47" s="20"/>
      <c r="D47" s="21"/>
      <c r="E47" s="26">
        <f>SUMPRODUCT($D$20:$D$46,E20:E46)</f>
        <v>2110861</v>
      </c>
      <c r="F47" s="26">
        <f>SUMPRODUCT($D$20:$D$46,F20:F46)</f>
        <v>2073412</v>
      </c>
      <c r="G47" s="26">
        <f>SUMPRODUCT($D$20:$D$46,G20:G46)</f>
        <v>2019353.96</v>
      </c>
      <c r="H47" s="26"/>
      <c r="I47" s="27"/>
      <c r="J47" s="20"/>
      <c r="K47" s="20"/>
      <c r="L47" s="20"/>
      <c r="M47" s="30">
        <f>SUM(M20:M46)</f>
        <v>2067893.4</v>
      </c>
      <c r="O47" s="35"/>
    </row>
    <row r="48" spans="1:16" s="36" customFormat="1" x14ac:dyDescent="0.25">
      <c r="A48" s="4"/>
      <c r="B48" s="38"/>
      <c r="C48" s="39"/>
      <c r="D48" s="40"/>
      <c r="E48" s="41"/>
      <c r="F48" s="41"/>
      <c r="G48" s="41"/>
      <c r="H48" s="41"/>
      <c r="I48" s="39"/>
      <c r="J48" s="39"/>
      <c r="K48" s="39"/>
      <c r="L48" s="39"/>
      <c r="M48" s="42"/>
      <c r="O48" s="35"/>
    </row>
    <row r="49" spans="1:15" x14ac:dyDescent="0.25">
      <c r="A49" s="50" t="s">
        <v>19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O49" s="34"/>
    </row>
    <row r="50" spans="1:15" x14ac:dyDescent="0.25">
      <c r="A50" s="48" t="s">
        <v>18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O50" s="34"/>
    </row>
    <row r="51" spans="1:15" ht="15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O51" s="34"/>
    </row>
    <row r="52" spans="1:15" s="4" customFormat="1" ht="37.5" customHeight="1" x14ac:dyDescent="0.25">
      <c r="A52" s="46" t="s">
        <v>60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3"/>
      <c r="O52" s="34"/>
    </row>
    <row r="53" spans="1:15" x14ac:dyDescent="0.25">
      <c r="A53" s="4"/>
      <c r="B53" s="4"/>
      <c r="C53" s="4"/>
      <c r="D53" s="4"/>
      <c r="E53" s="5"/>
      <c r="F53" s="5"/>
      <c r="G53" s="5"/>
      <c r="H53" s="5"/>
      <c r="I53" s="4"/>
      <c r="J53" s="4"/>
      <c r="K53" s="4"/>
      <c r="L53" s="4"/>
      <c r="M53" s="5"/>
      <c r="O53" s="34"/>
    </row>
    <row r="54" spans="1:15" x14ac:dyDescent="0.25">
      <c r="A54" s="4"/>
      <c r="B54" s="4"/>
      <c r="C54" s="4"/>
      <c r="D54" s="4"/>
      <c r="E54" s="5"/>
      <c r="F54" s="5"/>
      <c r="G54" s="5"/>
      <c r="H54" s="5"/>
      <c r="I54" s="4"/>
      <c r="J54" s="22"/>
      <c r="K54" s="4"/>
      <c r="L54" s="4"/>
      <c r="M54" s="5"/>
      <c r="O54" s="34"/>
    </row>
    <row r="55" spans="1:15" x14ac:dyDescent="0.25">
      <c r="A55" s="4"/>
      <c r="B55" s="4"/>
      <c r="C55" s="4"/>
      <c r="D55" s="4"/>
      <c r="E55" s="5"/>
      <c r="F55" s="5"/>
      <c r="G55" s="5"/>
      <c r="H55" s="5"/>
      <c r="I55" s="22"/>
      <c r="J55" s="4"/>
      <c r="K55" s="4"/>
      <c r="L55" s="4"/>
      <c r="M55" s="5"/>
      <c r="O55" s="34"/>
    </row>
    <row r="56" spans="1:15" x14ac:dyDescent="0.25">
      <c r="A56" s="4"/>
      <c r="B56" s="4"/>
      <c r="C56" s="4"/>
      <c r="D56" s="4"/>
      <c r="E56" s="5"/>
      <c r="F56" s="5"/>
      <c r="G56" s="5"/>
      <c r="H56" s="5"/>
      <c r="I56" s="4"/>
      <c r="J56" s="4"/>
      <c r="K56" s="4"/>
      <c r="L56" s="4"/>
      <c r="M56" s="5"/>
      <c r="O56" s="34"/>
    </row>
    <row r="57" spans="1:15" x14ac:dyDescent="0.25">
      <c r="O57" s="34"/>
    </row>
    <row r="58" spans="1:15" x14ac:dyDescent="0.25">
      <c r="L58" s="7"/>
      <c r="O58" s="34"/>
    </row>
    <row r="59" spans="1:15" x14ac:dyDescent="0.25">
      <c r="O59" s="34"/>
    </row>
    <row r="60" spans="1:15" x14ac:dyDescent="0.25">
      <c r="L60" s="7"/>
      <c r="O60" s="34"/>
    </row>
    <row r="61" spans="1:15" x14ac:dyDescent="0.25">
      <c r="O61" s="34"/>
    </row>
    <row r="62" spans="1:15" x14ac:dyDescent="0.25">
      <c r="O62" s="34"/>
    </row>
    <row r="63" spans="1:15" x14ac:dyDescent="0.25">
      <c r="O63" s="34"/>
    </row>
    <row r="64" spans="1:15" x14ac:dyDescent="0.25">
      <c r="O64" s="34"/>
    </row>
    <row r="65" spans="15:15" x14ac:dyDescent="0.25">
      <c r="O65" s="34"/>
    </row>
    <row r="66" spans="15:15" x14ac:dyDescent="0.25">
      <c r="O66" s="34"/>
    </row>
    <row r="67" spans="15:15" x14ac:dyDescent="0.25">
      <c r="O67" s="34"/>
    </row>
    <row r="68" spans="15:15" x14ac:dyDescent="0.25">
      <c r="O68" s="34"/>
    </row>
    <row r="69" spans="15:15" x14ac:dyDescent="0.25">
      <c r="O69" s="34"/>
    </row>
    <row r="70" spans="15:15" x14ac:dyDescent="0.25">
      <c r="O70" s="34"/>
    </row>
    <row r="71" spans="15:15" x14ac:dyDescent="0.25">
      <c r="O71" s="34"/>
    </row>
    <row r="72" spans="15:15" x14ac:dyDescent="0.25">
      <c r="O72" s="34"/>
    </row>
    <row r="73" spans="15:15" x14ac:dyDescent="0.25">
      <c r="O73" s="34"/>
    </row>
    <row r="74" spans="15:15" x14ac:dyDescent="0.25">
      <c r="O74" s="34"/>
    </row>
    <row r="75" spans="15:15" x14ac:dyDescent="0.25">
      <c r="O75" s="34"/>
    </row>
    <row r="76" spans="15:15" x14ac:dyDescent="0.25">
      <c r="O76" s="34"/>
    </row>
    <row r="77" spans="15:15" x14ac:dyDescent="0.25">
      <c r="O77" s="34"/>
    </row>
    <row r="78" spans="15:15" x14ac:dyDescent="0.25">
      <c r="O78" s="34"/>
    </row>
    <row r="79" spans="15:15" x14ac:dyDescent="0.25">
      <c r="O79" s="34"/>
    </row>
    <row r="80" spans="15:15" x14ac:dyDescent="0.25">
      <c r="O80" s="34"/>
    </row>
    <row r="81" spans="15:15" x14ac:dyDescent="0.25">
      <c r="O81" s="34"/>
    </row>
    <row r="82" spans="15:15" x14ac:dyDescent="0.25">
      <c r="O82" s="34"/>
    </row>
    <row r="83" spans="15:15" x14ac:dyDescent="0.25">
      <c r="O83" s="34"/>
    </row>
    <row r="84" spans="15:15" x14ac:dyDescent="0.25">
      <c r="O84" s="34"/>
    </row>
    <row r="85" spans="15:15" x14ac:dyDescent="0.25">
      <c r="O85" s="34"/>
    </row>
    <row r="86" spans="15:15" x14ac:dyDescent="0.25">
      <c r="O86" s="34"/>
    </row>
    <row r="87" spans="15:15" x14ac:dyDescent="0.25">
      <c r="O87" s="34"/>
    </row>
    <row r="88" spans="15:15" x14ac:dyDescent="0.25">
      <c r="O88" s="34"/>
    </row>
    <row r="89" spans="15:15" x14ac:dyDescent="0.25">
      <c r="O89" s="34"/>
    </row>
    <row r="90" spans="15:15" x14ac:dyDescent="0.25">
      <c r="O90" s="34"/>
    </row>
    <row r="91" spans="15:15" x14ac:dyDescent="0.25">
      <c r="O91" s="34"/>
    </row>
    <row r="92" spans="15:15" x14ac:dyDescent="0.25">
      <c r="O92" s="34"/>
    </row>
    <row r="93" spans="15:15" x14ac:dyDescent="0.25">
      <c r="O93" s="34"/>
    </row>
    <row r="94" spans="15:15" x14ac:dyDescent="0.25">
      <c r="O94" s="34"/>
    </row>
    <row r="95" spans="15:15" x14ac:dyDescent="0.25">
      <c r="O95" s="34"/>
    </row>
    <row r="96" spans="15:15" x14ac:dyDescent="0.25">
      <c r="O96" s="34"/>
    </row>
    <row r="97" spans="15:15" x14ac:dyDescent="0.25">
      <c r="O97" s="34"/>
    </row>
    <row r="98" spans="15:15" x14ac:dyDescent="0.25">
      <c r="O98" s="34"/>
    </row>
    <row r="99" spans="15:15" x14ac:dyDescent="0.25">
      <c r="O99" s="34"/>
    </row>
    <row r="100" spans="15:15" x14ac:dyDescent="0.25">
      <c r="O100" s="34"/>
    </row>
    <row r="101" spans="15:15" x14ac:dyDescent="0.25">
      <c r="O101" s="34"/>
    </row>
    <row r="102" spans="15:15" x14ac:dyDescent="0.25">
      <c r="O102" s="34"/>
    </row>
    <row r="103" spans="15:15" x14ac:dyDescent="0.25">
      <c r="O103" s="34"/>
    </row>
    <row r="104" spans="15:15" x14ac:dyDescent="0.25">
      <c r="O104" s="34"/>
    </row>
    <row r="105" spans="15:15" x14ac:dyDescent="0.25">
      <c r="O105" s="34"/>
    </row>
    <row r="106" spans="15:15" x14ac:dyDescent="0.25">
      <c r="O106" s="34"/>
    </row>
    <row r="107" spans="15:15" x14ac:dyDescent="0.25">
      <c r="O107" s="34"/>
    </row>
    <row r="108" spans="15:15" x14ac:dyDescent="0.25">
      <c r="O108" s="34"/>
    </row>
    <row r="109" spans="15:15" x14ac:dyDescent="0.25">
      <c r="O109" s="34"/>
    </row>
    <row r="110" spans="15:15" x14ac:dyDescent="0.25">
      <c r="O110" s="34"/>
    </row>
    <row r="111" spans="15:15" x14ac:dyDescent="0.25">
      <c r="O111" s="34"/>
    </row>
    <row r="112" spans="15:15" x14ac:dyDescent="0.25">
      <c r="O112" s="34"/>
    </row>
    <row r="113" spans="15:15" x14ac:dyDescent="0.25">
      <c r="O113" s="34"/>
    </row>
    <row r="114" spans="15:15" x14ac:dyDescent="0.25">
      <c r="O114" s="34"/>
    </row>
    <row r="115" spans="15:15" x14ac:dyDescent="0.25">
      <c r="O115" s="34"/>
    </row>
    <row r="116" spans="15:15" x14ac:dyDescent="0.25">
      <c r="O116" s="34"/>
    </row>
    <row r="117" spans="15:15" x14ac:dyDescent="0.25">
      <c r="O117" s="34"/>
    </row>
    <row r="118" spans="15:15" x14ac:dyDescent="0.25">
      <c r="O118" s="34"/>
    </row>
    <row r="119" spans="15:15" x14ac:dyDescent="0.25">
      <c r="O119" s="34"/>
    </row>
    <row r="120" spans="15:15" x14ac:dyDescent="0.25">
      <c r="O120" s="34"/>
    </row>
    <row r="121" spans="15:15" x14ac:dyDescent="0.25">
      <c r="O121" s="34"/>
    </row>
    <row r="122" spans="15:15" x14ac:dyDescent="0.25">
      <c r="O122" s="34"/>
    </row>
    <row r="123" spans="15:15" x14ac:dyDescent="0.25">
      <c r="O123" s="34"/>
    </row>
    <row r="124" spans="15:15" x14ac:dyDescent="0.25">
      <c r="O124" s="34"/>
    </row>
    <row r="125" spans="15:15" x14ac:dyDescent="0.25">
      <c r="O125" s="34"/>
    </row>
    <row r="126" spans="15:15" x14ac:dyDescent="0.25">
      <c r="O126" s="34"/>
    </row>
    <row r="127" spans="15:15" x14ac:dyDescent="0.25">
      <c r="O127" s="34"/>
    </row>
    <row r="128" spans="15:15" x14ac:dyDescent="0.25">
      <c r="O128" s="34"/>
    </row>
    <row r="129" spans="15:15" x14ac:dyDescent="0.25">
      <c r="O129" s="34"/>
    </row>
    <row r="130" spans="15:15" x14ac:dyDescent="0.25">
      <c r="O130" s="34"/>
    </row>
    <row r="131" spans="15:15" x14ac:dyDescent="0.25">
      <c r="O131" s="34"/>
    </row>
    <row r="132" spans="15:15" x14ac:dyDescent="0.25">
      <c r="O132" s="34"/>
    </row>
    <row r="133" spans="15:15" x14ac:dyDescent="0.25">
      <c r="O133" s="34"/>
    </row>
    <row r="134" spans="15:15" x14ac:dyDescent="0.25">
      <c r="O134" s="34"/>
    </row>
    <row r="135" spans="15:15" x14ac:dyDescent="0.25">
      <c r="O135" s="34"/>
    </row>
    <row r="136" spans="15:15" x14ac:dyDescent="0.25">
      <c r="O136" s="34"/>
    </row>
    <row r="137" spans="15:15" x14ac:dyDescent="0.25">
      <c r="O137" s="34"/>
    </row>
    <row r="138" spans="15:15" x14ac:dyDescent="0.25">
      <c r="O138" s="34"/>
    </row>
    <row r="139" spans="15:15" x14ac:dyDescent="0.25">
      <c r="O139" s="34"/>
    </row>
    <row r="140" spans="15:15" x14ac:dyDescent="0.25">
      <c r="O140" s="34"/>
    </row>
    <row r="141" spans="15:15" x14ac:dyDescent="0.25">
      <c r="O141" s="34"/>
    </row>
    <row r="142" spans="15:15" x14ac:dyDescent="0.25">
      <c r="O142" s="34"/>
    </row>
    <row r="143" spans="15:15" x14ac:dyDescent="0.25">
      <c r="O143" s="34"/>
    </row>
    <row r="144" spans="15:15" x14ac:dyDescent="0.25">
      <c r="O144" s="34"/>
    </row>
    <row r="145" spans="15:15" x14ac:dyDescent="0.25">
      <c r="O145" s="34"/>
    </row>
    <row r="146" spans="15:15" x14ac:dyDescent="0.25">
      <c r="O146" s="34"/>
    </row>
    <row r="147" spans="15:15" x14ac:dyDescent="0.25">
      <c r="O147" s="34"/>
    </row>
    <row r="148" spans="15:15" x14ac:dyDescent="0.25">
      <c r="O148" s="34"/>
    </row>
    <row r="149" spans="15:15" x14ac:dyDescent="0.25">
      <c r="O149" s="34"/>
    </row>
    <row r="150" spans="15:15" x14ac:dyDescent="0.25">
      <c r="O150" s="34"/>
    </row>
    <row r="151" spans="15:15" x14ac:dyDescent="0.25">
      <c r="O151" s="34"/>
    </row>
    <row r="152" spans="15:15" x14ac:dyDescent="0.25">
      <c r="O152" s="34"/>
    </row>
    <row r="153" spans="15:15" x14ac:dyDescent="0.25">
      <c r="O153" s="34"/>
    </row>
    <row r="154" spans="15:15" x14ac:dyDescent="0.25">
      <c r="O154" s="34"/>
    </row>
    <row r="155" spans="15:15" x14ac:dyDescent="0.25">
      <c r="O155" s="34"/>
    </row>
    <row r="156" spans="15:15" x14ac:dyDescent="0.25">
      <c r="O156" s="34"/>
    </row>
    <row r="157" spans="15:15" x14ac:dyDescent="0.25">
      <c r="O157" s="34"/>
    </row>
    <row r="158" spans="15:15" x14ac:dyDescent="0.25">
      <c r="O158" s="34"/>
    </row>
    <row r="159" spans="15:15" x14ac:dyDescent="0.25">
      <c r="O159" s="34"/>
    </row>
    <row r="160" spans="15:15" x14ac:dyDescent="0.25">
      <c r="O160" s="34"/>
    </row>
    <row r="161" spans="15:15" x14ac:dyDescent="0.25">
      <c r="O161" s="34"/>
    </row>
    <row r="162" spans="15:15" x14ac:dyDescent="0.25">
      <c r="O162" s="34"/>
    </row>
    <row r="163" spans="15:15" x14ac:dyDescent="0.25">
      <c r="O163" s="34"/>
    </row>
    <row r="164" spans="15:15" x14ac:dyDescent="0.25">
      <c r="O164" s="34"/>
    </row>
    <row r="165" spans="15:15" x14ac:dyDescent="0.25">
      <c r="O165" s="34"/>
    </row>
    <row r="166" spans="15:15" x14ac:dyDescent="0.25">
      <c r="O166" s="34"/>
    </row>
    <row r="167" spans="15:15" x14ac:dyDescent="0.25">
      <c r="O167" s="34"/>
    </row>
    <row r="168" spans="15:15" x14ac:dyDescent="0.25">
      <c r="O168" s="34"/>
    </row>
    <row r="169" spans="15:15" x14ac:dyDescent="0.25">
      <c r="O169" s="34"/>
    </row>
    <row r="170" spans="15:15" x14ac:dyDescent="0.25">
      <c r="O170" s="34"/>
    </row>
    <row r="171" spans="15:15" x14ac:dyDescent="0.25">
      <c r="O171" s="34"/>
    </row>
    <row r="172" spans="15:15" x14ac:dyDescent="0.25">
      <c r="O172" s="34"/>
    </row>
    <row r="173" spans="15:15" x14ac:dyDescent="0.25">
      <c r="O173" s="34"/>
    </row>
    <row r="174" spans="15:15" x14ac:dyDescent="0.25">
      <c r="O174" s="34"/>
    </row>
    <row r="175" spans="15:15" x14ac:dyDescent="0.25">
      <c r="O175" s="34"/>
    </row>
    <row r="176" spans="15:15" x14ac:dyDescent="0.25">
      <c r="O176" s="34"/>
    </row>
    <row r="177" spans="15:15" x14ac:dyDescent="0.25">
      <c r="O177" s="34"/>
    </row>
    <row r="178" spans="15:15" x14ac:dyDescent="0.25">
      <c r="O178" s="34"/>
    </row>
    <row r="179" spans="15:15" x14ac:dyDescent="0.25">
      <c r="O179" s="34"/>
    </row>
    <row r="180" spans="15:15" x14ac:dyDescent="0.25">
      <c r="O180" s="34"/>
    </row>
    <row r="181" spans="15:15" x14ac:dyDescent="0.25">
      <c r="O181" s="34"/>
    </row>
    <row r="182" spans="15:15" x14ac:dyDescent="0.25">
      <c r="O182" s="34"/>
    </row>
    <row r="183" spans="15:15" x14ac:dyDescent="0.25">
      <c r="O183" s="34"/>
    </row>
    <row r="184" spans="15:15" x14ac:dyDescent="0.25">
      <c r="O184" s="34"/>
    </row>
    <row r="185" spans="15:15" x14ac:dyDescent="0.25">
      <c r="O185" s="34"/>
    </row>
    <row r="186" spans="15:15" x14ac:dyDescent="0.25">
      <c r="O186" s="34"/>
    </row>
  </sheetData>
  <mergeCells count="18">
    <mergeCell ref="L18:L19"/>
    <mergeCell ref="A18:A19"/>
    <mergeCell ref="B18:B19"/>
    <mergeCell ref="C18:D18"/>
    <mergeCell ref="E3:M3"/>
    <mergeCell ref="A52:M52"/>
    <mergeCell ref="A51:M51"/>
    <mergeCell ref="J12:K12"/>
    <mergeCell ref="B14:L14"/>
    <mergeCell ref="A49:M49"/>
    <mergeCell ref="A50:M50"/>
    <mergeCell ref="M18:M19"/>
    <mergeCell ref="A17:B17"/>
    <mergeCell ref="C17:D17"/>
    <mergeCell ref="H18:H19"/>
    <mergeCell ref="I18:I19"/>
    <mergeCell ref="J18:J19"/>
    <mergeCell ref="K18:K19"/>
  </mergeCells>
  <conditionalFormatting sqref="L20 L47:L48">
    <cfRule type="containsText" dxfId="149" priority="754" operator="containsText" text="НЕ">
      <formula>NOT(ISERROR(SEARCH("НЕ",L20)))</formula>
    </cfRule>
    <cfRule type="containsText" dxfId="148" priority="755" operator="containsText" text="ОДНОРОДНЫЕ">
      <formula>NOT(ISERROR(SEARCH("ОДНОРОДНЫЕ",L20)))</formula>
    </cfRule>
    <cfRule type="containsText" dxfId="147" priority="756" operator="containsText" text="НЕОДНОРОДНЫЕ">
      <formula>NOT(ISERROR(SEARCH("НЕОДНОРОДНЫЕ",L20)))</formula>
    </cfRule>
  </conditionalFormatting>
  <conditionalFormatting sqref="L20 L47:L48">
    <cfRule type="containsText" dxfId="146" priority="751" operator="containsText" text="НЕОДНОРОДНЫЕ">
      <formula>NOT(ISERROR(SEARCH("НЕОДНОРОДНЫЕ",L20)))</formula>
    </cfRule>
    <cfRule type="containsText" dxfId="145" priority="752" operator="containsText" text="ОДНОРОДНЫЕ">
      <formula>NOT(ISERROR(SEARCH("ОДНОРОДНЫЕ",L20)))</formula>
    </cfRule>
    <cfRule type="containsText" dxfId="144" priority="753" operator="containsText" text="НЕОДНОРОДНЫЕ">
      <formula>NOT(ISERROR(SEARCH("НЕОДНОРОДНЫЕ",L20)))</formula>
    </cfRule>
  </conditionalFormatting>
  <conditionalFormatting sqref="L46">
    <cfRule type="containsText" dxfId="143" priority="178" operator="containsText" text="НЕ">
      <formula>NOT(ISERROR(SEARCH("НЕ",L46)))</formula>
    </cfRule>
    <cfRule type="containsText" dxfId="142" priority="179" operator="containsText" text="ОДНОРОДНЫЕ">
      <formula>NOT(ISERROR(SEARCH("ОДНОРОДНЫЕ",L46)))</formula>
    </cfRule>
    <cfRule type="containsText" dxfId="141" priority="180" operator="containsText" text="НЕОДНОРОДНЫЕ">
      <formula>NOT(ISERROR(SEARCH("НЕОДНОРОДНЫЕ",L46)))</formula>
    </cfRule>
  </conditionalFormatting>
  <conditionalFormatting sqref="L46">
    <cfRule type="containsText" dxfId="140" priority="175" operator="containsText" text="НЕОДНОРОДНЫЕ">
      <formula>NOT(ISERROR(SEARCH("НЕОДНОРОДНЫЕ",L46)))</formula>
    </cfRule>
    <cfRule type="containsText" dxfId="139" priority="176" operator="containsText" text="ОДНОРОДНЫЕ">
      <formula>NOT(ISERROR(SEARCH("ОДНОРОДНЫЕ",L46)))</formula>
    </cfRule>
    <cfRule type="containsText" dxfId="138" priority="177" operator="containsText" text="НЕОДНОРОДНЫЕ">
      <formula>NOT(ISERROR(SEARCH("НЕОДНОРОДНЫЕ",L46)))</formula>
    </cfRule>
  </conditionalFormatting>
  <conditionalFormatting sqref="L44">
    <cfRule type="containsText" dxfId="137" priority="160" operator="containsText" text="НЕ">
      <formula>NOT(ISERROR(SEARCH("НЕ",L44)))</formula>
    </cfRule>
    <cfRule type="containsText" dxfId="136" priority="161" operator="containsText" text="ОДНОРОДНЫЕ">
      <formula>NOT(ISERROR(SEARCH("ОДНОРОДНЫЕ",L44)))</formula>
    </cfRule>
    <cfRule type="containsText" dxfId="135" priority="162" operator="containsText" text="НЕОДНОРОДНЫЕ">
      <formula>NOT(ISERROR(SEARCH("НЕОДНОРОДНЫЕ",L44)))</formula>
    </cfRule>
  </conditionalFormatting>
  <conditionalFormatting sqref="L44">
    <cfRule type="containsText" dxfId="134" priority="157" operator="containsText" text="НЕОДНОРОДНЫЕ">
      <formula>NOT(ISERROR(SEARCH("НЕОДНОРОДНЫЕ",L44)))</formula>
    </cfRule>
    <cfRule type="containsText" dxfId="133" priority="158" operator="containsText" text="ОДНОРОДНЫЕ">
      <formula>NOT(ISERROR(SEARCH("ОДНОРОДНЫЕ",L44)))</formula>
    </cfRule>
    <cfRule type="containsText" dxfId="132" priority="159" operator="containsText" text="НЕОДНОРОДНЫЕ">
      <formula>NOT(ISERROR(SEARCH("НЕОДНОРОДНЫЕ",L44)))</formula>
    </cfRule>
  </conditionalFormatting>
  <conditionalFormatting sqref="L45">
    <cfRule type="containsText" dxfId="131" priority="154" operator="containsText" text="НЕ">
      <formula>NOT(ISERROR(SEARCH("НЕ",L45)))</formula>
    </cfRule>
    <cfRule type="containsText" dxfId="130" priority="155" operator="containsText" text="ОДНОРОДНЫЕ">
      <formula>NOT(ISERROR(SEARCH("ОДНОРОДНЫЕ",L45)))</formula>
    </cfRule>
    <cfRule type="containsText" dxfId="129" priority="156" operator="containsText" text="НЕОДНОРОДНЫЕ">
      <formula>NOT(ISERROR(SEARCH("НЕОДНОРОДНЫЕ",L45)))</formula>
    </cfRule>
  </conditionalFormatting>
  <conditionalFormatting sqref="L45">
    <cfRule type="containsText" dxfId="128" priority="151" operator="containsText" text="НЕОДНОРОДНЫЕ">
      <formula>NOT(ISERROR(SEARCH("НЕОДНОРОДНЫЕ",L45)))</formula>
    </cfRule>
    <cfRule type="containsText" dxfId="127" priority="152" operator="containsText" text="ОДНОРОДНЫЕ">
      <formula>NOT(ISERROR(SEARCH("ОДНОРОДНЫЕ",L45)))</formula>
    </cfRule>
    <cfRule type="containsText" dxfId="126" priority="153" operator="containsText" text="НЕОДНОРОДНЫЕ">
      <formula>NOT(ISERROR(SEARCH("НЕОДНОРОДНЫЕ",L45)))</formula>
    </cfRule>
  </conditionalFormatting>
  <conditionalFormatting sqref="L38">
    <cfRule type="containsText" dxfId="125" priority="130" operator="containsText" text="НЕ">
      <formula>NOT(ISERROR(SEARCH("НЕ",L38)))</formula>
    </cfRule>
    <cfRule type="containsText" dxfId="124" priority="131" operator="containsText" text="ОДНОРОДНЫЕ">
      <formula>NOT(ISERROR(SEARCH("ОДНОРОДНЫЕ",L38)))</formula>
    </cfRule>
    <cfRule type="containsText" dxfId="123" priority="132" operator="containsText" text="НЕОДНОРОДНЫЕ">
      <formula>NOT(ISERROR(SEARCH("НЕОДНОРОДНЫЕ",L38)))</formula>
    </cfRule>
  </conditionalFormatting>
  <conditionalFormatting sqref="L38">
    <cfRule type="containsText" dxfId="122" priority="127" operator="containsText" text="НЕОДНОРОДНЫЕ">
      <formula>NOT(ISERROR(SEARCH("НЕОДНОРОДНЫЕ",L38)))</formula>
    </cfRule>
    <cfRule type="containsText" dxfId="121" priority="128" operator="containsText" text="ОДНОРОДНЫЕ">
      <formula>NOT(ISERROR(SEARCH("ОДНОРОДНЫЕ",L38)))</formula>
    </cfRule>
    <cfRule type="containsText" dxfId="120" priority="129" operator="containsText" text="НЕОДНОРОДНЫЕ">
      <formula>NOT(ISERROR(SEARCH("НЕОДНОРОДНЫЕ",L38)))</formula>
    </cfRule>
  </conditionalFormatting>
  <conditionalFormatting sqref="L39">
    <cfRule type="containsText" dxfId="119" priority="124" operator="containsText" text="НЕ">
      <formula>NOT(ISERROR(SEARCH("НЕ",L39)))</formula>
    </cfRule>
    <cfRule type="containsText" dxfId="118" priority="125" operator="containsText" text="ОДНОРОДНЫЕ">
      <formula>NOT(ISERROR(SEARCH("ОДНОРОДНЫЕ",L39)))</formula>
    </cfRule>
    <cfRule type="containsText" dxfId="117" priority="126" operator="containsText" text="НЕОДНОРОДНЫЕ">
      <formula>NOT(ISERROR(SEARCH("НЕОДНОРОДНЫЕ",L39)))</formula>
    </cfRule>
  </conditionalFormatting>
  <conditionalFormatting sqref="L39">
    <cfRule type="containsText" dxfId="116" priority="121" operator="containsText" text="НЕОДНОРОДНЫЕ">
      <formula>NOT(ISERROR(SEARCH("НЕОДНОРОДНЫЕ",L39)))</formula>
    </cfRule>
    <cfRule type="containsText" dxfId="115" priority="122" operator="containsText" text="ОДНОРОДНЫЕ">
      <formula>NOT(ISERROR(SEARCH("ОДНОРОДНЫЕ",L39)))</formula>
    </cfRule>
    <cfRule type="containsText" dxfId="114" priority="123" operator="containsText" text="НЕОДНОРОДНЫЕ">
      <formula>NOT(ISERROR(SEARCH("НЕОДНОРОДНЫЕ",L39)))</formula>
    </cfRule>
  </conditionalFormatting>
  <conditionalFormatting sqref="L40 L43">
    <cfRule type="containsText" dxfId="113" priority="118" operator="containsText" text="НЕ">
      <formula>NOT(ISERROR(SEARCH("НЕ",L40)))</formula>
    </cfRule>
    <cfRule type="containsText" dxfId="112" priority="119" operator="containsText" text="ОДНОРОДНЫЕ">
      <formula>NOT(ISERROR(SEARCH("ОДНОРОДНЫЕ",L40)))</formula>
    </cfRule>
    <cfRule type="containsText" dxfId="111" priority="120" operator="containsText" text="НЕОДНОРОДНЫЕ">
      <formula>NOT(ISERROR(SEARCH("НЕОДНОРОДНЫЕ",L40)))</formula>
    </cfRule>
  </conditionalFormatting>
  <conditionalFormatting sqref="L40 L43">
    <cfRule type="containsText" dxfId="110" priority="115" operator="containsText" text="НЕОДНОРОДНЫЕ">
      <formula>NOT(ISERROR(SEARCH("НЕОДНОРОДНЫЕ",L40)))</formula>
    </cfRule>
    <cfRule type="containsText" dxfId="109" priority="116" operator="containsText" text="ОДНОРОДНЫЕ">
      <formula>NOT(ISERROR(SEARCH("ОДНОРОДНЫЕ",L40)))</formula>
    </cfRule>
    <cfRule type="containsText" dxfId="108" priority="117" operator="containsText" text="НЕОДНОРОДНЫЕ">
      <formula>NOT(ISERROR(SEARCH("НЕОДНОРОДНЫЕ",L40)))</formula>
    </cfRule>
  </conditionalFormatting>
  <conditionalFormatting sqref="L35">
    <cfRule type="containsText" dxfId="107" priority="112" operator="containsText" text="НЕ">
      <formula>NOT(ISERROR(SEARCH("НЕ",L35)))</formula>
    </cfRule>
    <cfRule type="containsText" dxfId="106" priority="113" operator="containsText" text="ОДНОРОДНЫЕ">
      <formula>NOT(ISERROR(SEARCH("ОДНОРОДНЫЕ",L35)))</formula>
    </cfRule>
    <cfRule type="containsText" dxfId="105" priority="114" operator="containsText" text="НЕОДНОРОДНЫЕ">
      <formula>NOT(ISERROR(SEARCH("НЕОДНОРОДНЫЕ",L35)))</formula>
    </cfRule>
  </conditionalFormatting>
  <conditionalFormatting sqref="L35">
    <cfRule type="containsText" dxfId="104" priority="109" operator="containsText" text="НЕОДНОРОДНЫЕ">
      <formula>NOT(ISERROR(SEARCH("НЕОДНОРОДНЫЕ",L35)))</formula>
    </cfRule>
    <cfRule type="containsText" dxfId="103" priority="110" operator="containsText" text="ОДНОРОДНЫЕ">
      <formula>NOT(ISERROR(SEARCH("ОДНОРОДНЫЕ",L35)))</formula>
    </cfRule>
    <cfRule type="containsText" dxfId="102" priority="111" operator="containsText" text="НЕОДНОРОДНЫЕ">
      <formula>NOT(ISERROR(SEARCH("НЕОДНОРОДНЫЕ",L35)))</formula>
    </cfRule>
  </conditionalFormatting>
  <conditionalFormatting sqref="L36">
    <cfRule type="containsText" dxfId="101" priority="106" operator="containsText" text="НЕ">
      <formula>NOT(ISERROR(SEARCH("НЕ",L36)))</formula>
    </cfRule>
    <cfRule type="containsText" dxfId="100" priority="107" operator="containsText" text="ОДНОРОДНЫЕ">
      <formula>NOT(ISERROR(SEARCH("ОДНОРОДНЫЕ",L36)))</formula>
    </cfRule>
    <cfRule type="containsText" dxfId="99" priority="108" operator="containsText" text="НЕОДНОРОДНЫЕ">
      <formula>NOT(ISERROR(SEARCH("НЕОДНОРОДНЫЕ",L36)))</formula>
    </cfRule>
  </conditionalFormatting>
  <conditionalFormatting sqref="L36">
    <cfRule type="containsText" dxfId="98" priority="103" operator="containsText" text="НЕОДНОРОДНЫЕ">
      <formula>NOT(ISERROR(SEARCH("НЕОДНОРОДНЫЕ",L36)))</formula>
    </cfRule>
    <cfRule type="containsText" dxfId="97" priority="104" operator="containsText" text="ОДНОРОДНЫЕ">
      <formula>NOT(ISERROR(SEARCH("ОДНОРОДНЫЕ",L36)))</formula>
    </cfRule>
    <cfRule type="containsText" dxfId="96" priority="105" operator="containsText" text="НЕОДНОРОДНЫЕ">
      <formula>NOT(ISERROR(SEARCH("НЕОДНОРОДНЫЕ",L36)))</formula>
    </cfRule>
  </conditionalFormatting>
  <conditionalFormatting sqref="L37">
    <cfRule type="containsText" dxfId="95" priority="100" operator="containsText" text="НЕ">
      <formula>NOT(ISERROR(SEARCH("НЕ",L37)))</formula>
    </cfRule>
    <cfRule type="containsText" dxfId="94" priority="101" operator="containsText" text="ОДНОРОДНЫЕ">
      <formula>NOT(ISERROR(SEARCH("ОДНОРОДНЫЕ",L37)))</formula>
    </cfRule>
    <cfRule type="containsText" dxfId="93" priority="102" operator="containsText" text="НЕОДНОРОДНЫЕ">
      <formula>NOT(ISERROR(SEARCH("НЕОДНОРОДНЫЕ",L37)))</formula>
    </cfRule>
  </conditionalFormatting>
  <conditionalFormatting sqref="L37">
    <cfRule type="containsText" dxfId="92" priority="97" operator="containsText" text="НЕОДНОРОДНЫЕ">
      <formula>NOT(ISERROR(SEARCH("НЕОДНОРОДНЫЕ",L37)))</formula>
    </cfRule>
    <cfRule type="containsText" dxfId="91" priority="98" operator="containsText" text="ОДНОРОДНЫЕ">
      <formula>NOT(ISERROR(SEARCH("ОДНОРОДНЫЕ",L37)))</formula>
    </cfRule>
    <cfRule type="containsText" dxfId="90" priority="99" operator="containsText" text="НЕОДНОРОДНЫЕ">
      <formula>NOT(ISERROR(SEARCH("НЕОДНОРОДНЫЕ",L37)))</formula>
    </cfRule>
  </conditionalFormatting>
  <conditionalFormatting sqref="L33">
    <cfRule type="containsText" dxfId="89" priority="94" operator="containsText" text="НЕ">
      <formula>NOT(ISERROR(SEARCH("НЕ",L33)))</formula>
    </cfRule>
    <cfRule type="containsText" dxfId="88" priority="95" operator="containsText" text="ОДНОРОДНЫЕ">
      <formula>NOT(ISERROR(SEARCH("ОДНОРОДНЫЕ",L33)))</formula>
    </cfRule>
    <cfRule type="containsText" dxfId="87" priority="96" operator="containsText" text="НЕОДНОРОДНЫЕ">
      <formula>NOT(ISERROR(SEARCH("НЕОДНОРОДНЫЕ",L33)))</formula>
    </cfRule>
  </conditionalFormatting>
  <conditionalFormatting sqref="L33">
    <cfRule type="containsText" dxfId="86" priority="91" operator="containsText" text="НЕОДНОРОДНЫЕ">
      <formula>NOT(ISERROR(SEARCH("НЕОДНОРОДНЫЕ",L33)))</formula>
    </cfRule>
    <cfRule type="containsText" dxfId="85" priority="92" operator="containsText" text="ОДНОРОДНЫЕ">
      <formula>NOT(ISERROR(SEARCH("ОДНОРОДНЫЕ",L33)))</formula>
    </cfRule>
    <cfRule type="containsText" dxfId="84" priority="93" operator="containsText" text="НЕОДНОРОДНЫЕ">
      <formula>NOT(ISERROR(SEARCH("НЕОДНОРОДНЫЕ",L33)))</formula>
    </cfRule>
  </conditionalFormatting>
  <conditionalFormatting sqref="L34">
    <cfRule type="containsText" dxfId="83" priority="88" operator="containsText" text="НЕ">
      <formula>NOT(ISERROR(SEARCH("НЕ",L34)))</formula>
    </cfRule>
    <cfRule type="containsText" dxfId="82" priority="89" operator="containsText" text="ОДНОРОДНЫЕ">
      <formula>NOT(ISERROR(SEARCH("ОДНОРОДНЫЕ",L34)))</formula>
    </cfRule>
    <cfRule type="containsText" dxfId="81" priority="90" operator="containsText" text="НЕОДНОРОДНЫЕ">
      <formula>NOT(ISERROR(SEARCH("НЕОДНОРОДНЫЕ",L34)))</formula>
    </cfRule>
  </conditionalFormatting>
  <conditionalFormatting sqref="L34">
    <cfRule type="containsText" dxfId="80" priority="85" operator="containsText" text="НЕОДНОРОДНЫЕ">
      <formula>NOT(ISERROR(SEARCH("НЕОДНОРОДНЫЕ",L34)))</formula>
    </cfRule>
    <cfRule type="containsText" dxfId="79" priority="86" operator="containsText" text="ОДНОРОДНЫЕ">
      <formula>NOT(ISERROR(SEARCH("ОДНОРОДНЫЕ",L34)))</formula>
    </cfRule>
    <cfRule type="containsText" dxfId="78" priority="87" operator="containsText" text="НЕОДНОРОДНЫЕ">
      <formula>NOT(ISERROR(SEARCH("НЕОДНОРОДНЫЕ",L34)))</formula>
    </cfRule>
  </conditionalFormatting>
  <conditionalFormatting sqref="L41">
    <cfRule type="containsText" dxfId="77" priority="76" operator="containsText" text="НЕ">
      <formula>NOT(ISERROR(SEARCH("НЕ",L41)))</formula>
    </cfRule>
    <cfRule type="containsText" dxfId="76" priority="77" operator="containsText" text="ОДНОРОДНЫЕ">
      <formula>NOT(ISERROR(SEARCH("ОДНОРОДНЫЕ",L41)))</formula>
    </cfRule>
    <cfRule type="containsText" dxfId="75" priority="78" operator="containsText" text="НЕОДНОРОДНЫЕ">
      <formula>NOT(ISERROR(SEARCH("НЕОДНОРОДНЫЕ",L41)))</formula>
    </cfRule>
  </conditionalFormatting>
  <conditionalFormatting sqref="L41">
    <cfRule type="containsText" dxfId="74" priority="73" operator="containsText" text="НЕОДНОРОДНЫЕ">
      <formula>NOT(ISERROR(SEARCH("НЕОДНОРОДНЫЕ",L41)))</formula>
    </cfRule>
    <cfRule type="containsText" dxfId="73" priority="74" operator="containsText" text="ОДНОРОДНЫЕ">
      <formula>NOT(ISERROR(SEARCH("ОДНОРОДНЫЕ",L41)))</formula>
    </cfRule>
    <cfRule type="containsText" dxfId="72" priority="75" operator="containsText" text="НЕОДНОРОДНЫЕ">
      <formula>NOT(ISERROR(SEARCH("НЕОДНОРОДНЫЕ",L41)))</formula>
    </cfRule>
  </conditionalFormatting>
  <conditionalFormatting sqref="L42">
    <cfRule type="containsText" dxfId="71" priority="70" operator="containsText" text="НЕ">
      <formula>NOT(ISERROR(SEARCH("НЕ",L42)))</formula>
    </cfRule>
    <cfRule type="containsText" dxfId="70" priority="71" operator="containsText" text="ОДНОРОДНЫЕ">
      <formula>NOT(ISERROR(SEARCH("ОДНОРОДНЫЕ",L42)))</formula>
    </cfRule>
    <cfRule type="containsText" dxfId="69" priority="72" operator="containsText" text="НЕОДНОРОДНЫЕ">
      <formula>NOT(ISERROR(SEARCH("НЕОДНОРОДНЫЕ",L42)))</formula>
    </cfRule>
  </conditionalFormatting>
  <conditionalFormatting sqref="L42">
    <cfRule type="containsText" dxfId="68" priority="67" operator="containsText" text="НЕОДНОРОДНЫЕ">
      <formula>NOT(ISERROR(SEARCH("НЕОДНОРОДНЫЕ",L42)))</formula>
    </cfRule>
    <cfRule type="containsText" dxfId="67" priority="68" operator="containsText" text="ОДНОРОДНЫЕ">
      <formula>NOT(ISERROR(SEARCH("ОДНОРОДНЫЕ",L42)))</formula>
    </cfRule>
    <cfRule type="containsText" dxfId="66" priority="69" operator="containsText" text="НЕОДНОРОДНЫЕ">
      <formula>NOT(ISERROR(SEARCH("НЕОДНОРОДНЫЕ",L42)))</formula>
    </cfRule>
  </conditionalFormatting>
  <conditionalFormatting sqref="L27">
    <cfRule type="containsText" dxfId="65" priority="64" operator="containsText" text="НЕ">
      <formula>NOT(ISERROR(SEARCH("НЕ",L27)))</formula>
    </cfRule>
    <cfRule type="containsText" dxfId="64" priority="65" operator="containsText" text="ОДНОРОДНЫЕ">
      <formula>NOT(ISERROR(SEARCH("ОДНОРОДНЫЕ",L27)))</formula>
    </cfRule>
    <cfRule type="containsText" dxfId="63" priority="66" operator="containsText" text="НЕОДНОРОДНЫЕ">
      <formula>NOT(ISERROR(SEARCH("НЕОДНОРОДНЫЕ",L27)))</formula>
    </cfRule>
  </conditionalFormatting>
  <conditionalFormatting sqref="L27">
    <cfRule type="containsText" dxfId="62" priority="61" operator="containsText" text="НЕОДНОРОДНЫЕ">
      <formula>NOT(ISERROR(SEARCH("НЕОДНОРОДНЫЕ",L27)))</formula>
    </cfRule>
    <cfRule type="containsText" dxfId="61" priority="62" operator="containsText" text="ОДНОРОДНЫЕ">
      <formula>NOT(ISERROR(SEARCH("ОДНОРОДНЫЕ",L27)))</formula>
    </cfRule>
    <cfRule type="containsText" dxfId="60" priority="63" operator="containsText" text="НЕОДНОРОДНЫЕ">
      <formula>NOT(ISERROR(SEARCH("НЕОДНОРОДНЫЕ",L27)))</formula>
    </cfRule>
  </conditionalFormatting>
  <conditionalFormatting sqref="L28">
    <cfRule type="containsText" dxfId="59" priority="58" operator="containsText" text="НЕ">
      <formula>NOT(ISERROR(SEARCH("НЕ",L28)))</formula>
    </cfRule>
    <cfRule type="containsText" dxfId="58" priority="59" operator="containsText" text="ОДНОРОДНЫЕ">
      <formula>NOT(ISERROR(SEARCH("ОДНОРОДНЫЕ",L28)))</formula>
    </cfRule>
    <cfRule type="containsText" dxfId="57" priority="60" operator="containsText" text="НЕОДНОРОДНЫЕ">
      <formula>NOT(ISERROR(SEARCH("НЕОДНОРОДНЫЕ",L28)))</formula>
    </cfRule>
  </conditionalFormatting>
  <conditionalFormatting sqref="L28">
    <cfRule type="containsText" dxfId="56" priority="55" operator="containsText" text="НЕОДНОРОДНЫЕ">
      <formula>NOT(ISERROR(SEARCH("НЕОДНОРОДНЫЕ",L28)))</formula>
    </cfRule>
    <cfRule type="containsText" dxfId="55" priority="56" operator="containsText" text="ОДНОРОДНЫЕ">
      <formula>NOT(ISERROR(SEARCH("ОДНОРОДНЫЕ",L28)))</formula>
    </cfRule>
    <cfRule type="containsText" dxfId="54" priority="57" operator="containsText" text="НЕОДНОРОДНЫЕ">
      <formula>NOT(ISERROR(SEARCH("НЕОДНОРОДНЫЕ",L28)))</formula>
    </cfRule>
  </conditionalFormatting>
  <conditionalFormatting sqref="L29 L32">
    <cfRule type="containsText" dxfId="53" priority="52" operator="containsText" text="НЕ">
      <formula>NOT(ISERROR(SEARCH("НЕ",L29)))</formula>
    </cfRule>
    <cfRule type="containsText" dxfId="52" priority="53" operator="containsText" text="ОДНОРОДНЫЕ">
      <formula>NOT(ISERROR(SEARCH("ОДНОРОДНЫЕ",L29)))</formula>
    </cfRule>
    <cfRule type="containsText" dxfId="51" priority="54" operator="containsText" text="НЕОДНОРОДНЫЕ">
      <formula>NOT(ISERROR(SEARCH("НЕОДНОРОДНЫЕ",L29)))</formula>
    </cfRule>
  </conditionalFormatting>
  <conditionalFormatting sqref="L29 L32">
    <cfRule type="containsText" dxfId="50" priority="49" operator="containsText" text="НЕОДНОРОДНЫЕ">
      <formula>NOT(ISERROR(SEARCH("НЕОДНОРОДНЫЕ",L29)))</formula>
    </cfRule>
    <cfRule type="containsText" dxfId="49" priority="50" operator="containsText" text="ОДНОРОДНЫЕ">
      <formula>NOT(ISERROR(SEARCH("ОДНОРОДНЫЕ",L29)))</formula>
    </cfRule>
    <cfRule type="containsText" dxfId="48" priority="51" operator="containsText" text="НЕОДНОРОДНЫЕ">
      <formula>NOT(ISERROR(SEARCH("НЕОДНОРОДНЫЕ",L29)))</formula>
    </cfRule>
  </conditionalFormatting>
  <conditionalFormatting sqref="L24">
    <cfRule type="containsText" dxfId="47" priority="46" operator="containsText" text="НЕ">
      <formula>NOT(ISERROR(SEARCH("НЕ",L24)))</formula>
    </cfRule>
    <cfRule type="containsText" dxfId="46" priority="47" operator="containsText" text="ОДНОРОДНЫЕ">
      <formula>NOT(ISERROR(SEARCH("ОДНОРОДНЫЕ",L24)))</formula>
    </cfRule>
    <cfRule type="containsText" dxfId="45" priority="48" operator="containsText" text="НЕОДНОРОДНЫЕ">
      <formula>NOT(ISERROR(SEARCH("НЕОДНОРОДНЫЕ",L24)))</formula>
    </cfRule>
  </conditionalFormatting>
  <conditionalFormatting sqref="L24">
    <cfRule type="containsText" dxfId="44" priority="43" operator="containsText" text="НЕОДНОРОДНЫЕ">
      <formula>NOT(ISERROR(SEARCH("НЕОДНОРОДНЫЕ",L24)))</formula>
    </cfRule>
    <cfRule type="containsText" dxfId="43" priority="44" operator="containsText" text="ОДНОРОДНЫЕ">
      <formula>NOT(ISERROR(SEARCH("ОДНОРОДНЫЕ",L24)))</formula>
    </cfRule>
    <cfRule type="containsText" dxfId="42" priority="45" operator="containsText" text="НЕОДНОРОДНЫЕ">
      <formula>NOT(ISERROR(SEARCH("НЕОДНОРОДНЫЕ",L24)))</formula>
    </cfRule>
  </conditionalFormatting>
  <conditionalFormatting sqref="L25">
    <cfRule type="containsText" dxfId="41" priority="40" operator="containsText" text="НЕ">
      <formula>NOT(ISERROR(SEARCH("НЕ",L25)))</formula>
    </cfRule>
    <cfRule type="containsText" dxfId="40" priority="41" operator="containsText" text="ОДНОРОДНЫЕ">
      <formula>NOT(ISERROR(SEARCH("ОДНОРОДНЫЕ",L25)))</formula>
    </cfRule>
    <cfRule type="containsText" dxfId="39" priority="42" operator="containsText" text="НЕОДНОРОДНЫЕ">
      <formula>NOT(ISERROR(SEARCH("НЕОДНОРОДНЫЕ",L25)))</formula>
    </cfRule>
  </conditionalFormatting>
  <conditionalFormatting sqref="L25">
    <cfRule type="containsText" dxfId="38" priority="37" operator="containsText" text="НЕОДНОРОДНЫЕ">
      <formula>NOT(ISERROR(SEARCH("НЕОДНОРОДНЫЕ",L25)))</formula>
    </cfRule>
    <cfRule type="containsText" dxfId="37" priority="38" operator="containsText" text="ОДНОРОДНЫЕ">
      <formula>NOT(ISERROR(SEARCH("ОДНОРОДНЫЕ",L25)))</formula>
    </cfRule>
    <cfRule type="containsText" dxfId="36" priority="39" operator="containsText" text="НЕОДНОРОДНЫЕ">
      <formula>NOT(ISERROR(SEARCH("НЕОДНОРОДНЫЕ",L25)))</formula>
    </cfRule>
  </conditionalFormatting>
  <conditionalFormatting sqref="L26">
    <cfRule type="containsText" dxfId="35" priority="34" operator="containsText" text="НЕ">
      <formula>NOT(ISERROR(SEARCH("НЕ",L26)))</formula>
    </cfRule>
    <cfRule type="containsText" dxfId="34" priority="35" operator="containsText" text="ОДНОРОДНЫЕ">
      <formula>NOT(ISERROR(SEARCH("ОДНОРОДНЫЕ",L26)))</formula>
    </cfRule>
    <cfRule type="containsText" dxfId="33" priority="36" operator="containsText" text="НЕОДНОРОДНЫЕ">
      <formula>NOT(ISERROR(SEARCH("НЕОДНОРОДНЫЕ",L26)))</formula>
    </cfRule>
  </conditionalFormatting>
  <conditionalFormatting sqref="L26">
    <cfRule type="containsText" dxfId="32" priority="31" operator="containsText" text="НЕОДНОРОДНЫЕ">
      <formula>NOT(ISERROR(SEARCH("НЕОДНОРОДНЫЕ",L26)))</formula>
    </cfRule>
    <cfRule type="containsText" dxfId="31" priority="32" operator="containsText" text="ОДНОРОДНЫЕ">
      <formula>NOT(ISERROR(SEARCH("ОДНОРОДНЫЕ",L26)))</formula>
    </cfRule>
    <cfRule type="containsText" dxfId="30" priority="33" operator="containsText" text="НЕОДНОРОДНЫЕ">
      <formula>NOT(ISERROR(SEARCH("НЕОДНОРОДНЫЕ",L26)))</formula>
    </cfRule>
  </conditionalFormatting>
  <conditionalFormatting sqref="L21">
    <cfRule type="containsText" dxfId="29" priority="28" operator="containsText" text="НЕ">
      <formula>NOT(ISERROR(SEARCH("НЕ",L21)))</formula>
    </cfRule>
    <cfRule type="containsText" dxfId="28" priority="29" operator="containsText" text="ОДНОРОДНЫЕ">
      <formula>NOT(ISERROR(SEARCH("ОДНОРОДНЫЕ",L21)))</formula>
    </cfRule>
    <cfRule type="containsText" dxfId="27" priority="30" operator="containsText" text="НЕОДНОРОДНЫЕ">
      <formula>NOT(ISERROR(SEARCH("НЕОДНОРОДНЫЕ",L21)))</formula>
    </cfRule>
  </conditionalFormatting>
  <conditionalFormatting sqref="L21">
    <cfRule type="containsText" dxfId="26" priority="25" operator="containsText" text="НЕОДНОРОДНЫЕ">
      <formula>NOT(ISERROR(SEARCH("НЕОДНОРОДНЫЕ",L21)))</formula>
    </cfRule>
    <cfRule type="containsText" dxfId="25" priority="26" operator="containsText" text="ОДНОРОДНЫЕ">
      <formula>NOT(ISERROR(SEARCH("ОДНОРОДНЫЕ",L21)))</formula>
    </cfRule>
    <cfRule type="containsText" dxfId="24" priority="27" operator="containsText" text="НЕОДНОРОДНЫЕ">
      <formula>NOT(ISERROR(SEARCH("НЕОДНОРОДНЫЕ",L21)))</formula>
    </cfRule>
  </conditionalFormatting>
  <conditionalFormatting sqref="L22">
    <cfRule type="containsText" dxfId="23" priority="22" operator="containsText" text="НЕ">
      <formula>NOT(ISERROR(SEARCH("НЕ",L22)))</formula>
    </cfRule>
    <cfRule type="containsText" dxfId="22" priority="23" operator="containsText" text="ОДНОРОДНЫЕ">
      <formula>NOT(ISERROR(SEARCH("ОДНОРОДНЫЕ",L22)))</formula>
    </cfRule>
    <cfRule type="containsText" dxfId="21" priority="24" operator="containsText" text="НЕОДНОРОДНЫЕ">
      <formula>NOT(ISERROR(SEARCH("НЕОДНОРОДНЫЕ",L22)))</formula>
    </cfRule>
  </conditionalFormatting>
  <conditionalFormatting sqref="L22">
    <cfRule type="containsText" dxfId="20" priority="19" operator="containsText" text="НЕОДНОРОДНЫЕ">
      <formula>NOT(ISERROR(SEARCH("НЕОДНОРОДНЫЕ",L22)))</formula>
    </cfRule>
    <cfRule type="containsText" dxfId="19" priority="20" operator="containsText" text="ОДНОРОДНЫЕ">
      <formula>NOT(ISERROR(SEARCH("ОДНОРОДНЫЕ",L22)))</formula>
    </cfRule>
    <cfRule type="containsText" dxfId="18" priority="21" operator="containsText" text="НЕОДНОРОДНЫЕ">
      <formula>NOT(ISERROR(SEARCH("НЕОДНОРОДНЫЕ",L22)))</formula>
    </cfRule>
  </conditionalFormatting>
  <conditionalFormatting sqref="L23">
    <cfRule type="containsText" dxfId="17" priority="16" operator="containsText" text="НЕ">
      <formula>NOT(ISERROR(SEARCH("НЕ",L23)))</formula>
    </cfRule>
    <cfRule type="containsText" dxfId="16" priority="17" operator="containsText" text="ОДНОРОДНЫЕ">
      <formula>NOT(ISERROR(SEARCH("ОДНОРОДНЫЕ",L23)))</formula>
    </cfRule>
    <cfRule type="containsText" dxfId="15" priority="18" operator="containsText" text="НЕОДНОРОДНЫЕ">
      <formula>NOT(ISERROR(SEARCH("НЕОДНОРОДНЫЕ",L23)))</formula>
    </cfRule>
  </conditionalFormatting>
  <conditionalFormatting sqref="L23">
    <cfRule type="containsText" dxfId="14" priority="13" operator="containsText" text="НЕОДНОРОДНЫЕ">
      <formula>NOT(ISERROR(SEARCH("НЕОДНОРОДНЫЕ",L23)))</formula>
    </cfRule>
    <cfRule type="containsText" dxfId="13" priority="14" operator="containsText" text="ОДНОРОДНЫЕ">
      <formula>NOT(ISERROR(SEARCH("ОДНОРОДНЫЕ",L23)))</formula>
    </cfRule>
    <cfRule type="containsText" dxfId="12" priority="15" operator="containsText" text="НЕОДНОРОДНЫЕ">
      <formula>NOT(ISERROR(SEARCH("НЕОДНОРОДНЫЕ",L23)))</formula>
    </cfRule>
  </conditionalFormatting>
  <conditionalFormatting sqref="L30">
    <cfRule type="containsText" dxfId="11" priority="10" operator="containsText" text="НЕ">
      <formula>NOT(ISERROR(SEARCH("НЕ",L30)))</formula>
    </cfRule>
    <cfRule type="containsText" dxfId="10" priority="11" operator="containsText" text="ОДНОРОДНЫЕ">
      <formula>NOT(ISERROR(SEARCH("ОДНОРОДНЫЕ",L30)))</formula>
    </cfRule>
    <cfRule type="containsText" dxfId="9" priority="12" operator="containsText" text="НЕОДНОРОДНЫЕ">
      <formula>NOT(ISERROR(SEARCH("НЕОДНОРОДНЫЕ",L30)))</formula>
    </cfRule>
  </conditionalFormatting>
  <conditionalFormatting sqref="L30">
    <cfRule type="containsText" dxfId="8" priority="7" operator="containsText" text="НЕОДНОРОДНЫЕ">
      <formula>NOT(ISERROR(SEARCH("НЕОДНОРОДНЫЕ",L30)))</formula>
    </cfRule>
    <cfRule type="containsText" dxfId="7" priority="8" operator="containsText" text="ОДНОРОДНЫЕ">
      <formula>NOT(ISERROR(SEARCH("ОДНОРОДНЫЕ",L30)))</formula>
    </cfRule>
    <cfRule type="containsText" dxfId="6" priority="9" operator="containsText" text="НЕОДНОРОДНЫЕ">
      <formula>NOT(ISERROR(SEARCH("НЕОДНОРОДНЫЕ",L30)))</formula>
    </cfRule>
  </conditionalFormatting>
  <conditionalFormatting sqref="L31">
    <cfRule type="containsText" dxfId="5" priority="4" operator="containsText" text="НЕ">
      <formula>NOT(ISERROR(SEARCH("НЕ",L31)))</formula>
    </cfRule>
    <cfRule type="containsText" dxfId="4" priority="5" operator="containsText" text="ОДНОРОДНЫЕ">
      <formula>NOT(ISERROR(SEARCH("ОДНОРОДНЫЕ",L31)))</formula>
    </cfRule>
    <cfRule type="containsText" dxfId="3" priority="6" operator="containsText" text="НЕОДНОРОДНЫЕ">
      <formula>NOT(ISERROR(SEARCH("НЕОДНОРОДНЫЕ",L31)))</formula>
    </cfRule>
  </conditionalFormatting>
  <conditionalFormatting sqref="L31">
    <cfRule type="containsText" dxfId="2" priority="1" operator="containsText" text="НЕОДНОРОДНЫЕ">
      <formula>NOT(ISERROR(SEARCH("НЕОДНОРОДНЫЕ",L31)))</formula>
    </cfRule>
    <cfRule type="containsText" dxfId="1" priority="2" operator="containsText" text="ОДНОРОДНЫЕ">
      <formula>NOT(ISERROR(SEARCH("ОДНОРОДНЫЕ",L31)))</formula>
    </cfRule>
    <cfRule type="containsText" dxfId="0" priority="3" operator="containsText" text="НЕОДНОРОДНЫЕ">
      <formula>NOT(ISERROR(SEARCH("НЕОДНОРОДНЫЕ",L31)))</formula>
    </cfRule>
  </conditionalFormatting>
  <pageMargins left="0.31496062992125984" right="0.19685039370078741" top="0.35433070866141736" bottom="0.35433070866141736" header="0.11811023622047245" footer="0.11811023622047245"/>
  <pageSetup paperSize="9" scale="67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2025-03-17T09:41:50Z</dcterms:modified>
</cp:coreProperties>
</file>