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2" i="1" l="1"/>
  <c r="G22" i="1"/>
  <c r="E22" i="1"/>
  <c r="H20" i="1"/>
  <c r="M20" i="1" s="1"/>
  <c r="I20" i="1"/>
  <c r="J20" i="1"/>
  <c r="H21" i="1"/>
  <c r="I21" i="1"/>
  <c r="J21" i="1"/>
  <c r="K21" i="1" s="1"/>
  <c r="L21" i="1" s="1"/>
  <c r="M21" i="1"/>
  <c r="K20" i="1" l="1"/>
  <c r="L20" i="1" s="1"/>
  <c r="M22" i="1" l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<sst xmlns="http://schemas.openxmlformats.org/spreadsheetml/2006/main" count="40" uniqueCount="37">
  <si>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</si>
  <si>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</si>
  <si>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</si>
  <si>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</si>
  <si>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</si>
  <si>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</si>
  <si>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</si>
  <si>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</si>
  <si>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</si>
  <si>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</si>
  <si>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</si>
  <si>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</si>
  <si>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</si>
  <si>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</si>
  <si>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</si>
  <si>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</si>
  <si>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</si>
  <si>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</si>
  <si>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</si>
  <si>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</si>
  <si>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</si>
  <si>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</si>
  <si>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</si>
  <si>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</si>
  <si>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</si>
  <si>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</si>
  <si>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</si>
  <si>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</si>
  <si>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030-24</t>
  </si>
  <si>
    <t xml:space="preserve">на поставку одноразовых пакетов и стаканов для стоматологии </t>
  </si>
  <si>
    <t>Стакан разовый пластиковый, 200 мл 1х30х100</t>
  </si>
  <si>
    <t>Сумка майка ПНД, 27/49/15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</si>
  <si>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</si>
  <si>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94560 руб. (девяносто четыре тысячи пятьсот шестьдесят рублей 00 копеек)</t>
  </si>
  <si>
    <t>вх. № 343 от 12.02.2024</t>
  </si>
  <si>
    <t>вх. № 342 от 12.02.2024</t>
  </si>
  <si>
    <t>вх. № 341 от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</si>
</sst>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H37" sqref="H3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3" t="s">
        <v>29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E22</f>
        <v>94560</v>
      </c>
      <c r="D17" s="44"/>
      <c r="E17" s="30" t="s">
        <v>36</v>
      </c>
      <c r="F17" s="30" t="s">
        <v>35</v>
      </c>
      <c r="G17" s="30" t="s">
        <v>34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16" t="s">
        <v>25</v>
      </c>
      <c r="F18" s="16" t="s">
        <v>26</v>
      </c>
      <c r="G18" s="16" t="s">
        <v>27</v>
      </c>
      <c r="H18" s="45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6"/>
      <c r="I19" s="31"/>
      <c r="J19" s="31"/>
      <c r="K19" s="31"/>
      <c r="L19" s="31"/>
      <c r="M19" s="40"/>
    </row>
    <row r="20" spans="1:15" s="23" customFormat="1" ht="18" customHeight="1" x14ac:dyDescent="0.25">
      <c r="A20" s="4">
        <v>1</v>
      </c>
      <c r="B20" s="26" t="s">
        <v>30</v>
      </c>
      <c r="C20" s="29" t="s">
        <v>32</v>
      </c>
      <c r="D20" s="28">
        <v>2000</v>
      </c>
      <c r="E20" s="27">
        <v>1.38</v>
      </c>
      <c r="F20" s="20">
        <v>1.68</v>
      </c>
      <c r="G20" s="24">
        <v>1.8</v>
      </c>
      <c r="H20" s="24">
        <f t="shared" ref="H20:H21" si="0">AVERAGE(E20:G20)</f>
        <v>1.6199999999999999</v>
      </c>
      <c r="I20" s="22">
        <f t="shared" ref="I20:I21" si="1" xml:space="preserve"> COUNT(E20:G20)</f>
        <v>3</v>
      </c>
      <c r="J20" s="22">
        <f t="shared" ref="J20:J21" si="2">STDEV(E20:G20)</f>
        <v>0.21633307652784078</v>
      </c>
      <c r="K20" s="22">
        <f t="shared" ref="K20:K21" si="3">J20/H20*100</f>
        <v>13.353893612829678</v>
      </c>
      <c r="L20" s="22" t="str">
        <f t="shared" ref="L20:L21" si="4">IF(K20&lt;33,"ОДНОРОДНЫЕ","НЕОДНОРОДНЫЕ")</f>
        <v>ОДНОРОДНЫЕ</v>
      </c>
      <c r="M20" s="24">
        <f t="shared" ref="M20:M21" si="5">D20*H20</f>
        <v>3239.9999999999995</v>
      </c>
    </row>
    <row r="21" spans="1:15" s="23" customFormat="1" x14ac:dyDescent="0.25">
      <c r="A21" s="4">
        <v>2</v>
      </c>
      <c r="B21" s="25" t="s">
        <v>31</v>
      </c>
      <c r="C21" s="29" t="s">
        <v>32</v>
      </c>
      <c r="D21" s="28">
        <v>45000</v>
      </c>
      <c r="E21" s="27">
        <v>2.04</v>
      </c>
      <c r="F21" s="20">
        <v>2.2000000000000002</v>
      </c>
      <c r="G21" s="24">
        <v>2.4</v>
      </c>
      <c r="H21" s="24">
        <f t="shared" si="0"/>
        <v>2.2133333333333334</v>
      </c>
      <c r="I21" s="22">
        <f t="shared" si="1"/>
        <v>3</v>
      </c>
      <c r="J21" s="22">
        <f t="shared" si="2"/>
        <v>0.18036999011291568</v>
      </c>
      <c r="K21" s="22">
        <f t="shared" si="3"/>
        <v>8.149246541246189</v>
      </c>
      <c r="L21" s="22" t="str">
        <f t="shared" si="4"/>
        <v>ОДНОРОДНЫЕ</v>
      </c>
      <c r="M21" s="24">
        <f t="shared" si="5"/>
        <v>99600</v>
      </c>
    </row>
    <row r="22" spans="1:15" ht="15.75" x14ac:dyDescent="0.25">
      <c r="A22" s="4"/>
      <c r="B22" s="7"/>
      <c r="C22" s="18"/>
      <c r="D22" s="19"/>
      <c r="E22" s="21">
        <f>SUMPRODUCT($D$20:$D$21,E20:E21)</f>
        <v>94560</v>
      </c>
      <c r="F22" s="24">
        <f>SUMPRODUCT($D$20:$D$21,F20:F21)</f>
        <v>102360.00000000001</v>
      </c>
      <c r="G22" s="24">
        <f>SUMPRODUCT($D$20:$D$21,G20:G21)</f>
        <v>111600</v>
      </c>
      <c r="H22" s="16"/>
      <c r="I22" s="13"/>
      <c r="J22" s="13"/>
      <c r="K22" s="13"/>
      <c r="L22" s="13"/>
      <c r="M22" s="3">
        <f>SUM(M20:M21)</f>
        <v>102840</v>
      </c>
    </row>
    <row r="24" spans="1:15" x14ac:dyDescent="0.25">
      <c r="A24" s="38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x14ac:dyDescent="0.25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5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s="6" customFormat="1" x14ac:dyDescent="0.25">
      <c r="A27" s="34" t="s">
        <v>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5"/>
      <c r="O27" s="5"/>
    </row>
    <row r="29" spans="1:15" x14ac:dyDescent="0.25">
      <c r="J29" s="10"/>
    </row>
    <row r="33" spans="12:12" x14ac:dyDescent="0.25">
      <c r="L33" s="10"/>
    </row>
  </sheetData>
  <mergeCells count="18"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2">
    <cfRule type="containsText" dxfId="11" priority="58" operator="containsText" text="НЕ">
      <formula>NOT(ISERROR(SEARCH("НЕ",L22)))</formula>
    </cfRule>
    <cfRule type="containsText" dxfId="10" priority="59" operator="containsText" text="ОДНОРОДНЫЕ">
      <formula>NOT(ISERROR(SEARCH("ОДНОРОДНЫЕ",L22)))</formula>
    </cfRule>
    <cfRule type="containsText" dxfId="9" priority="60" operator="containsText" text="НЕОДНОРОДНЫЕ">
      <formula>NOT(ISERROR(SEARCH("НЕОДНОРОДНЫЕ",L22)))</formula>
    </cfRule>
  </conditionalFormatting>
  <conditionalFormatting sqref="L22">
    <cfRule type="containsText" dxfId="8" priority="55" operator="containsText" text="НЕОДНОРОДНЫЕ">
      <formula>NOT(ISERROR(SEARCH("НЕОДНОРОДНЫЕ",L22)))</formula>
    </cfRule>
    <cfRule type="containsText" dxfId="7" priority="56" operator="containsText" text="ОДНОРОДНЫЕ">
      <formula>NOT(ISERROR(SEARCH("ОДНОРОДНЫЕ",L22)))</formula>
    </cfRule>
    <cfRule type="containsText" dxfId="6" priority="57" operator="containsText" text="НЕОДНОРОДНЫЕ">
      <formula>NOT(ISERROR(SEARCH("НЕОДНОРОДНЫЕ",L22)))</formula>
    </cfRule>
  </conditionalFormatting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2024-02-12T07:52:19Z</dcterms:modified>
</cp:coreProperties>
</file>