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4" i="1" l="1"/>
  <c r="F134" i="1"/>
  <c r="E134" i="1" l="1"/>
  <c r="H134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5" i="1"/>
  <c r="H136" i="1"/>
  <c r="H21" i="1"/>
  <c r="G137" i="1" l="1"/>
  <c r="F137" i="1"/>
  <c r="E137" i="1"/>
  <c r="M21" i="1"/>
  <c r="I21" i="1"/>
  <c r="J21" i="1"/>
  <c r="M22" i="1"/>
  <c r="I22" i="1"/>
  <c r="J22" i="1"/>
  <c r="K22" i="1" s="1"/>
  <c r="L22" i="1" s="1"/>
  <c r="M23" i="1"/>
  <c r="I23" i="1"/>
  <c r="J23" i="1"/>
  <c r="M24" i="1"/>
  <c r="I24" i="1"/>
  <c r="J24" i="1"/>
  <c r="I25" i="1"/>
  <c r="J25" i="1"/>
  <c r="M26" i="1"/>
  <c r="I26" i="1"/>
  <c r="J26" i="1"/>
  <c r="K26" i="1" s="1"/>
  <c r="L26" i="1" s="1"/>
  <c r="M27" i="1"/>
  <c r="I27" i="1"/>
  <c r="J27" i="1"/>
  <c r="K27" i="1" s="1"/>
  <c r="L27" i="1" s="1"/>
  <c r="M28" i="1"/>
  <c r="I28" i="1"/>
  <c r="J28" i="1"/>
  <c r="M29" i="1"/>
  <c r="I29" i="1"/>
  <c r="J29" i="1"/>
  <c r="M30" i="1"/>
  <c r="I30" i="1"/>
  <c r="J30" i="1"/>
  <c r="M31" i="1"/>
  <c r="I31" i="1"/>
  <c r="J31" i="1"/>
  <c r="K31" i="1" s="1"/>
  <c r="L31" i="1" s="1"/>
  <c r="M32" i="1"/>
  <c r="I32" i="1"/>
  <c r="J32" i="1"/>
  <c r="K33" i="1"/>
  <c r="L33" i="1" s="1"/>
  <c r="I33" i="1"/>
  <c r="J33" i="1"/>
  <c r="M34" i="1"/>
  <c r="I34" i="1"/>
  <c r="J34" i="1"/>
  <c r="K34" i="1" s="1"/>
  <c r="L34" i="1" s="1"/>
  <c r="M35" i="1"/>
  <c r="I35" i="1"/>
  <c r="J35" i="1"/>
  <c r="K35" i="1" s="1"/>
  <c r="L35" i="1" s="1"/>
  <c r="M36" i="1"/>
  <c r="I36" i="1"/>
  <c r="J36" i="1"/>
  <c r="K36" i="1" s="1"/>
  <c r="L36" i="1" s="1"/>
  <c r="I37" i="1"/>
  <c r="J37" i="1"/>
  <c r="M37" i="1"/>
  <c r="M38" i="1"/>
  <c r="I38" i="1"/>
  <c r="J38" i="1"/>
  <c r="K38" i="1" s="1"/>
  <c r="L38" i="1" s="1"/>
  <c r="M39" i="1"/>
  <c r="I39" i="1"/>
  <c r="J39" i="1"/>
  <c r="M40" i="1"/>
  <c r="I40" i="1"/>
  <c r="J40" i="1"/>
  <c r="K40" i="1" s="1"/>
  <c r="L40" i="1" s="1"/>
  <c r="I41" i="1"/>
  <c r="J41" i="1"/>
  <c r="M42" i="1"/>
  <c r="I42" i="1"/>
  <c r="J42" i="1"/>
  <c r="I43" i="1"/>
  <c r="J43" i="1"/>
  <c r="K43" i="1" s="1"/>
  <c r="L43" i="1" s="1"/>
  <c r="M43" i="1"/>
  <c r="M44" i="1"/>
  <c r="I44" i="1"/>
  <c r="J44" i="1"/>
  <c r="M45" i="1"/>
  <c r="I45" i="1"/>
  <c r="J45" i="1"/>
  <c r="M46" i="1"/>
  <c r="I46" i="1"/>
  <c r="J46" i="1"/>
  <c r="K46" i="1" s="1"/>
  <c r="L46" i="1" s="1"/>
  <c r="I47" i="1"/>
  <c r="J47" i="1"/>
  <c r="M48" i="1"/>
  <c r="I48" i="1"/>
  <c r="J48" i="1"/>
  <c r="I49" i="1"/>
  <c r="J49" i="1"/>
  <c r="M50" i="1"/>
  <c r="I50" i="1"/>
  <c r="J50" i="1"/>
  <c r="M51" i="1"/>
  <c r="I51" i="1"/>
  <c r="J51" i="1"/>
  <c r="K51" i="1" s="1"/>
  <c r="L51" i="1" s="1"/>
  <c r="M52" i="1"/>
  <c r="I52" i="1"/>
  <c r="J52" i="1"/>
  <c r="K52" i="1" s="1"/>
  <c r="L52" i="1" s="1"/>
  <c r="M53" i="1"/>
  <c r="I53" i="1"/>
  <c r="J53" i="1"/>
  <c r="K53" i="1" s="1"/>
  <c r="L53" i="1" s="1"/>
  <c r="M54" i="1"/>
  <c r="I54" i="1"/>
  <c r="J54" i="1"/>
  <c r="M55" i="1"/>
  <c r="I55" i="1"/>
  <c r="J55" i="1"/>
  <c r="K55" i="1" s="1"/>
  <c r="L55" i="1" s="1"/>
  <c r="M56" i="1"/>
  <c r="I56" i="1"/>
  <c r="J56" i="1"/>
  <c r="K56" i="1" s="1"/>
  <c r="L56" i="1" s="1"/>
  <c r="M57" i="1"/>
  <c r="I57" i="1"/>
  <c r="J57" i="1"/>
  <c r="M58" i="1"/>
  <c r="I58" i="1"/>
  <c r="J58" i="1"/>
  <c r="K58" i="1" s="1"/>
  <c r="L58" i="1" s="1"/>
  <c r="M59" i="1"/>
  <c r="I59" i="1"/>
  <c r="J59" i="1"/>
  <c r="K59" i="1" s="1"/>
  <c r="L59" i="1" s="1"/>
  <c r="M60" i="1"/>
  <c r="I60" i="1"/>
  <c r="J60" i="1"/>
  <c r="K60" i="1" s="1"/>
  <c r="L60" i="1" s="1"/>
  <c r="M61" i="1"/>
  <c r="I61" i="1"/>
  <c r="J61" i="1"/>
  <c r="M62" i="1"/>
  <c r="I62" i="1"/>
  <c r="J62" i="1"/>
  <c r="K62" i="1" s="1"/>
  <c r="L62" i="1" s="1"/>
  <c r="M63" i="1"/>
  <c r="I63" i="1"/>
  <c r="J63" i="1"/>
  <c r="K63" i="1" s="1"/>
  <c r="L63" i="1" s="1"/>
  <c r="M64" i="1"/>
  <c r="I64" i="1"/>
  <c r="J64" i="1"/>
  <c r="K64" i="1" s="1"/>
  <c r="L64" i="1" s="1"/>
  <c r="M65" i="1"/>
  <c r="I65" i="1"/>
  <c r="J65" i="1"/>
  <c r="M66" i="1"/>
  <c r="I66" i="1"/>
  <c r="J66" i="1"/>
  <c r="K66" i="1" s="1"/>
  <c r="L66" i="1" s="1"/>
  <c r="M67" i="1"/>
  <c r="I67" i="1"/>
  <c r="J67" i="1"/>
  <c r="M68" i="1"/>
  <c r="I68" i="1"/>
  <c r="J68" i="1"/>
  <c r="K68" i="1" s="1"/>
  <c r="L68" i="1" s="1"/>
  <c r="I69" i="1"/>
  <c r="J69" i="1"/>
  <c r="M70" i="1"/>
  <c r="I70" i="1"/>
  <c r="J70" i="1"/>
  <c r="M71" i="1"/>
  <c r="I71" i="1"/>
  <c r="J71" i="1"/>
  <c r="K71" i="1" s="1"/>
  <c r="L71" i="1" s="1"/>
  <c r="M72" i="1"/>
  <c r="I72" i="1"/>
  <c r="J72" i="1"/>
  <c r="K72" i="1" s="1"/>
  <c r="L72" i="1" s="1"/>
  <c r="M73" i="1"/>
  <c r="I73" i="1"/>
  <c r="J73" i="1"/>
  <c r="M74" i="1"/>
  <c r="I74" i="1"/>
  <c r="J74" i="1"/>
  <c r="K74" i="1" s="1"/>
  <c r="L74" i="1" s="1"/>
  <c r="M75" i="1"/>
  <c r="I75" i="1"/>
  <c r="J75" i="1"/>
  <c r="K75" i="1" s="1"/>
  <c r="L75" i="1" s="1"/>
  <c r="M76" i="1"/>
  <c r="I76" i="1"/>
  <c r="J76" i="1"/>
  <c r="K76" i="1" s="1"/>
  <c r="L76" i="1" s="1"/>
  <c r="M77" i="1"/>
  <c r="I77" i="1"/>
  <c r="J77" i="1"/>
  <c r="K77" i="1" s="1"/>
  <c r="L77" i="1" s="1"/>
  <c r="M78" i="1"/>
  <c r="I78" i="1"/>
  <c r="J78" i="1"/>
  <c r="K78" i="1" s="1"/>
  <c r="L78" i="1" s="1"/>
  <c r="M79" i="1"/>
  <c r="I79" i="1"/>
  <c r="J79" i="1"/>
  <c r="M80" i="1"/>
  <c r="I80" i="1"/>
  <c r="J80" i="1"/>
  <c r="K80" i="1" s="1"/>
  <c r="L80" i="1" s="1"/>
  <c r="M81" i="1"/>
  <c r="I81" i="1"/>
  <c r="J81" i="1"/>
  <c r="K81" i="1" s="1"/>
  <c r="L81" i="1" s="1"/>
  <c r="M82" i="1"/>
  <c r="I82" i="1"/>
  <c r="J82" i="1"/>
  <c r="M83" i="1"/>
  <c r="I83" i="1"/>
  <c r="J83" i="1"/>
  <c r="M84" i="1"/>
  <c r="I84" i="1"/>
  <c r="J84" i="1"/>
  <c r="M85" i="1"/>
  <c r="I85" i="1"/>
  <c r="J85" i="1"/>
  <c r="M86" i="1"/>
  <c r="I86" i="1"/>
  <c r="J86" i="1"/>
  <c r="K86" i="1" s="1"/>
  <c r="L86" i="1" s="1"/>
  <c r="M87" i="1"/>
  <c r="I87" i="1"/>
  <c r="J87" i="1"/>
  <c r="M88" i="1"/>
  <c r="I88" i="1"/>
  <c r="J88" i="1"/>
  <c r="M89" i="1"/>
  <c r="I89" i="1"/>
  <c r="J89" i="1"/>
  <c r="M90" i="1"/>
  <c r="I90" i="1"/>
  <c r="J90" i="1"/>
  <c r="K90" i="1" s="1"/>
  <c r="L90" i="1" s="1"/>
  <c r="M91" i="1"/>
  <c r="I91" i="1"/>
  <c r="J91" i="1"/>
  <c r="M92" i="1"/>
  <c r="I92" i="1"/>
  <c r="J92" i="1"/>
  <c r="K92" i="1" s="1"/>
  <c r="L92" i="1" s="1"/>
  <c r="M93" i="1"/>
  <c r="I93" i="1"/>
  <c r="J93" i="1"/>
  <c r="K93" i="1" s="1"/>
  <c r="L93" i="1" s="1"/>
  <c r="M94" i="1"/>
  <c r="I94" i="1"/>
  <c r="J94" i="1"/>
  <c r="M95" i="1"/>
  <c r="I95" i="1"/>
  <c r="J95" i="1"/>
  <c r="M96" i="1"/>
  <c r="I96" i="1"/>
  <c r="J96" i="1"/>
  <c r="K96" i="1" s="1"/>
  <c r="L96" i="1" s="1"/>
  <c r="I97" i="1"/>
  <c r="J97" i="1"/>
  <c r="M98" i="1"/>
  <c r="I98" i="1"/>
  <c r="J98" i="1"/>
  <c r="I99" i="1"/>
  <c r="J99" i="1"/>
  <c r="M100" i="1"/>
  <c r="I100" i="1"/>
  <c r="J100" i="1"/>
  <c r="K100" i="1" s="1"/>
  <c r="L100" i="1" s="1"/>
  <c r="I101" i="1"/>
  <c r="J101" i="1"/>
  <c r="M102" i="1"/>
  <c r="I102" i="1"/>
  <c r="J102" i="1"/>
  <c r="K102" i="1" s="1"/>
  <c r="L102" i="1" s="1"/>
  <c r="M103" i="1"/>
  <c r="I103" i="1"/>
  <c r="J103" i="1"/>
  <c r="M104" i="1"/>
  <c r="I104" i="1"/>
  <c r="J104" i="1"/>
  <c r="K104" i="1" s="1"/>
  <c r="L104" i="1" s="1"/>
  <c r="M105" i="1"/>
  <c r="I105" i="1"/>
  <c r="J105" i="1"/>
  <c r="M106" i="1"/>
  <c r="I106" i="1"/>
  <c r="J106" i="1"/>
  <c r="K106" i="1" s="1"/>
  <c r="L106" i="1" s="1"/>
  <c r="M107" i="1"/>
  <c r="I107" i="1"/>
  <c r="J107" i="1"/>
  <c r="M108" i="1"/>
  <c r="I108" i="1"/>
  <c r="J108" i="1"/>
  <c r="M109" i="1"/>
  <c r="I109" i="1"/>
  <c r="J109" i="1"/>
  <c r="M110" i="1"/>
  <c r="I110" i="1"/>
  <c r="J110" i="1"/>
  <c r="K110" i="1" s="1"/>
  <c r="L110" i="1" s="1"/>
  <c r="M111" i="1"/>
  <c r="I111" i="1"/>
  <c r="J111" i="1"/>
  <c r="M112" i="1"/>
  <c r="I112" i="1"/>
  <c r="J112" i="1"/>
  <c r="K112" i="1" s="1"/>
  <c r="L112" i="1" s="1"/>
  <c r="M113" i="1"/>
  <c r="I113" i="1"/>
  <c r="J113" i="1"/>
  <c r="M114" i="1"/>
  <c r="I114" i="1"/>
  <c r="J114" i="1"/>
  <c r="M115" i="1"/>
  <c r="I115" i="1"/>
  <c r="J115" i="1"/>
  <c r="M116" i="1"/>
  <c r="I116" i="1"/>
  <c r="J116" i="1"/>
  <c r="K116" i="1" s="1"/>
  <c r="L116" i="1" s="1"/>
  <c r="I117" i="1"/>
  <c r="J117" i="1"/>
  <c r="M118" i="1"/>
  <c r="I118" i="1"/>
  <c r="J118" i="1"/>
  <c r="K118" i="1" s="1"/>
  <c r="L118" i="1" s="1"/>
  <c r="M119" i="1"/>
  <c r="I119" i="1"/>
  <c r="J119" i="1"/>
  <c r="M120" i="1"/>
  <c r="I120" i="1"/>
  <c r="J120" i="1"/>
  <c r="K120" i="1" s="1"/>
  <c r="L120" i="1" s="1"/>
  <c r="M121" i="1"/>
  <c r="I121" i="1"/>
  <c r="J121" i="1"/>
  <c r="K121" i="1" s="1"/>
  <c r="L121" i="1" s="1"/>
  <c r="M122" i="1"/>
  <c r="I122" i="1"/>
  <c r="J122" i="1"/>
  <c r="M123" i="1"/>
  <c r="I123" i="1"/>
  <c r="J123" i="1"/>
  <c r="K123" i="1" s="1"/>
  <c r="L123" i="1" s="1"/>
  <c r="M124" i="1"/>
  <c r="I124" i="1"/>
  <c r="J124" i="1"/>
  <c r="M125" i="1"/>
  <c r="I125" i="1"/>
  <c r="J125" i="1"/>
  <c r="K125" i="1" s="1"/>
  <c r="L125" i="1" s="1"/>
  <c r="M126" i="1"/>
  <c r="I126" i="1"/>
  <c r="J126" i="1"/>
  <c r="K126" i="1" s="1"/>
  <c r="L126" i="1" s="1"/>
  <c r="I127" i="1"/>
  <c r="J127" i="1"/>
  <c r="M128" i="1"/>
  <c r="I128" i="1"/>
  <c r="J128" i="1"/>
  <c r="M129" i="1"/>
  <c r="I129" i="1"/>
  <c r="J129" i="1"/>
  <c r="K129" i="1" s="1"/>
  <c r="L129" i="1" s="1"/>
  <c r="M130" i="1"/>
  <c r="I130" i="1"/>
  <c r="J130" i="1"/>
  <c r="K130" i="1" s="1"/>
  <c r="L130" i="1" s="1"/>
  <c r="I131" i="1"/>
  <c r="J131" i="1"/>
  <c r="M131" i="1"/>
  <c r="M132" i="1"/>
  <c r="I132" i="1"/>
  <c r="J132" i="1"/>
  <c r="K132" i="1" s="1"/>
  <c r="L132" i="1" s="1"/>
  <c r="I133" i="1"/>
  <c r="J133" i="1"/>
  <c r="M134" i="1"/>
  <c r="I134" i="1"/>
  <c r="J134" i="1"/>
  <c r="I135" i="1"/>
  <c r="J135" i="1"/>
  <c r="M135" i="1"/>
  <c r="K133" i="1" l="1"/>
  <c r="L133" i="1" s="1"/>
  <c r="K131" i="1"/>
  <c r="L131" i="1" s="1"/>
  <c r="K128" i="1"/>
  <c r="L128" i="1" s="1"/>
  <c r="K117" i="1"/>
  <c r="L117" i="1" s="1"/>
  <c r="K115" i="1"/>
  <c r="L115" i="1" s="1"/>
  <c r="K114" i="1"/>
  <c r="L114" i="1" s="1"/>
  <c r="K113" i="1"/>
  <c r="L113" i="1" s="1"/>
  <c r="K107" i="1"/>
  <c r="L107" i="1" s="1"/>
  <c r="K105" i="1"/>
  <c r="L105" i="1" s="1"/>
  <c r="K103" i="1"/>
  <c r="L103" i="1" s="1"/>
  <c r="K94" i="1"/>
  <c r="L94" i="1" s="1"/>
  <c r="K91" i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M33" i="1"/>
  <c r="K32" i="1"/>
  <c r="L32" i="1" s="1"/>
  <c r="K29" i="1"/>
  <c r="L29" i="1" s="1"/>
  <c r="K23" i="1"/>
  <c r="L23" i="1" s="1"/>
  <c r="K135" i="1"/>
  <c r="L135" i="1" s="1"/>
  <c r="K134" i="1"/>
  <c r="L134" i="1" s="1"/>
  <c r="K127" i="1"/>
  <c r="L127" i="1" s="1"/>
  <c r="K122" i="1"/>
  <c r="L122" i="1" s="1"/>
  <c r="K111" i="1"/>
  <c r="L111" i="1" s="1"/>
  <c r="K108" i="1"/>
  <c r="L108" i="1" s="1"/>
  <c r="K101" i="1"/>
  <c r="L101" i="1" s="1"/>
  <c r="K98" i="1"/>
  <c r="L98" i="1" s="1"/>
  <c r="K99" i="1"/>
  <c r="L99" i="1" s="1"/>
  <c r="K97" i="1"/>
  <c r="L97" i="1" s="1"/>
  <c r="K95" i="1"/>
  <c r="L95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M133" i="1"/>
  <c r="M127" i="1"/>
  <c r="K124" i="1"/>
  <c r="L124" i="1" s="1"/>
  <c r="K119" i="1"/>
  <c r="L119" i="1" s="1"/>
  <c r="M117" i="1"/>
  <c r="K109" i="1"/>
  <c r="L109" i="1" s="1"/>
  <c r="M101" i="1"/>
  <c r="M99" i="1"/>
  <c r="M97" i="1"/>
  <c r="M69" i="1"/>
  <c r="K70" i="1"/>
  <c r="L70" i="1" s="1"/>
  <c r="K50" i="1"/>
  <c r="L50" i="1" s="1"/>
  <c r="K54" i="1"/>
  <c r="L54" i="1" s="1"/>
  <c r="M49" i="1"/>
  <c r="K48" i="1"/>
  <c r="L48" i="1" s="1"/>
  <c r="M47" i="1"/>
  <c r="M41" i="1"/>
  <c r="K28" i="1"/>
  <c r="L28" i="1" s="1"/>
  <c r="M25" i="1"/>
  <c r="K24" i="1"/>
  <c r="L24" i="1" s="1"/>
  <c r="K21" i="1"/>
  <c r="L21" i="1" s="1"/>
  <c r="M136" i="1" l="1"/>
  <c r="M137" i="1" s="1"/>
  <c r="I136" i="1"/>
  <c r="J136" i="1"/>
  <c r="K136" i="1" l="1"/>
  <c r="L136" i="1" s="1"/>
</calcChain>
</file>

<file path=xl/sharedStrings.xml><?xml version="1.0" encoding="utf-8"?>
<sst xmlns="http://schemas.openxmlformats.org/spreadsheetml/2006/main" count="268" uniqueCount="153">
  <si>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</si>
  <si>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</si>
  <si>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</si>
  <si>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</si>
  <si>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</si>
  <si>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</si>
  <si>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</si>
  <si>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</si>
  <si>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</si>
  <si>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</si>
  <si>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</si>
  <si>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</si>
  <si>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</si>
  <si>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</si>
  <si>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</si>
  <si>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</si>
  <si>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</si>
  <si>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</si>
  <si>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</si>
  <si>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</si>
  <si>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</si>
  <si>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</si>
  <si>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</si>
  <si>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</si>
  <si>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</si>
  <si>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</si>
  <si>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</si>
  <si>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</si>
  <si>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</si>
  <si>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на поставку ортопедических расходных материалов путем запроса котировок</t>
  </si>
  <si>
    <t>Зубы пластмассовые А2-Т3</t>
  </si>
  <si>
    <t>Зубы пластмассовые А2-Т4</t>
  </si>
  <si>
    <t>Зубы пластмассовые А3-Т2</t>
  </si>
  <si>
    <t>Зубы пластмассовые А3-Т5</t>
  </si>
  <si>
    <t>Зубы пластмассовые А3-Т6</t>
  </si>
  <si>
    <t>Зубы пластмассовые В2-Т2</t>
  </si>
  <si>
    <t>Зубы пластмассовые С2-Т4</t>
  </si>
  <si>
    <t>Крампоны (щипцы)</t>
  </si>
  <si>
    <t xml:space="preserve">Лобзик зуботехнический </t>
  </si>
  <si>
    <t>шт</t>
  </si>
  <si>
    <t>Уп</t>
  </si>
  <si>
    <t>№ 025-24</t>
  </si>
  <si>
    <t>Воск пришеечный Шулер Dental (или эквивалент)</t>
  </si>
  <si>
    <t>Воск  погружной Беловакс (или эквивалент)</t>
  </si>
  <si>
    <t>Воск моделировочный Беловакс (или эквивалент)</t>
  </si>
  <si>
    <t>Воск базисный  Денест (или эквивалент)</t>
  </si>
  <si>
    <t>Прикусные валики YETI (или эквивалент)</t>
  </si>
  <si>
    <t>Вилакрил Н+(750гр+400мл) (или эквивалент)</t>
  </si>
  <si>
    <t>Силосеп  фл. с кисточкой (или эквивалент)</t>
  </si>
  <si>
    <t>Изолирующий лак Изосол (или эквивалент)</t>
  </si>
  <si>
    <t>Полировочный порошок Полисет (или эквивалент)</t>
  </si>
  <si>
    <t>Паста полировочная универсальная Ивоклар или эквивалент</t>
  </si>
  <si>
    <t>Матрицы СГ 1.7 (Бредент или эквивалент)</t>
  </si>
  <si>
    <t>Патрицы СГ1.7</t>
  </si>
  <si>
    <t>ПИНЫ одинарные для штампиков: 20мм. Средний размер</t>
  </si>
  <si>
    <t>ПИНЫ одинарные для штампиков:13мм. Малый размер</t>
  </si>
  <si>
    <t xml:space="preserve">Пины </t>
  </si>
  <si>
    <t>АцетаталДентал № А2  (или эквивалент)</t>
  </si>
  <si>
    <t>АцетаталДентал № А3 (или эквивалент)</t>
  </si>
  <si>
    <t>АцетаталДентал № С2 (или эквивалент)</t>
  </si>
  <si>
    <t>АцетаталДентал № В3 (или эквивалент)</t>
  </si>
  <si>
    <t>Ацетал Дентал А3,5 (или эквивалент)</t>
  </si>
  <si>
    <t>Зубы пласмассовые А1-Т2</t>
  </si>
  <si>
    <t>Зубы пласмассовые А1-Т4</t>
  </si>
  <si>
    <t>Зубы пластмассовые А2-Т2</t>
  </si>
  <si>
    <t>Зубы пластмассовые А2Т6</t>
  </si>
  <si>
    <t>Зубы пластмассовые А3-Т3</t>
  </si>
  <si>
    <t>Зубы пластмассовые А3-Т4</t>
  </si>
  <si>
    <t>Зубы пластмассовые А3,5-Т2</t>
  </si>
  <si>
    <t>Зубы пластмассовые А3,5-Т4</t>
  </si>
  <si>
    <t>Зубы пластмассовые А3,5-Т6</t>
  </si>
  <si>
    <t>Зубы пластмассовые С2-Т6</t>
  </si>
  <si>
    <t>Зубы пластмассовые В2-Т4</t>
  </si>
  <si>
    <t>Зубы пластмассовые В3-Т2</t>
  </si>
  <si>
    <t>Зубы пластмассовыеВ3-Т4</t>
  </si>
  <si>
    <t>Зубы пластмассовые В3-Т6</t>
  </si>
  <si>
    <t xml:space="preserve">Гипс Денест (или эквивалент) 10кг 2 класс (белый) </t>
  </si>
  <si>
    <t xml:space="preserve">Гипс 3класс Денест-Солид (или эквивалент) голубой-ведро </t>
  </si>
  <si>
    <t>СуперГипс  Денест-Рок 4класс (или эквивалент)</t>
  </si>
  <si>
    <t>Кламмер 1мм</t>
  </si>
  <si>
    <t>IPS In Line Dentin А1 (или эквивалент)</t>
  </si>
  <si>
    <t>IPS In Line  Dentin А2 (или эквивалент)</t>
  </si>
  <si>
    <t>IPS In Line Dentin А3 (или эквивалент)</t>
  </si>
  <si>
    <t>IPS In Line Dentin А3,5 (или эквивалент)</t>
  </si>
  <si>
    <t>Dentin А4 IPS In Line (или эквивалент)</t>
  </si>
  <si>
    <t>IPS In Line Dentin  В1 (или эквивалент)</t>
  </si>
  <si>
    <t>IPS In Line Dentin В2 (или эквивалент)</t>
  </si>
  <si>
    <t>IPS In Line  Dentin  В3 (или эквивалент)</t>
  </si>
  <si>
    <t>IPS In Line Dentin  С1 (или эквивалент)</t>
  </si>
  <si>
    <t>IPS In Line Dentin  С2 (или эквивалент)</t>
  </si>
  <si>
    <t>IPS In Line Dentin  D 2 (или эквивалент)</t>
  </si>
  <si>
    <t>IPS In Line Dentin   D3 (или эквивалент)</t>
  </si>
  <si>
    <t>IPS In Line Dentin   D4 (или эквивалент)</t>
  </si>
  <si>
    <t xml:space="preserve">IPS In Line (или эквивалент) эмаль I 2 100г </t>
  </si>
  <si>
    <t xml:space="preserve">IPS In Line (или эквивалент) эмаль I 3   100г </t>
  </si>
  <si>
    <t>IPS In Line Паста А2 (или эквивалент)</t>
  </si>
  <si>
    <t>IPS In Line Паста А3 (или эквивалент)</t>
  </si>
  <si>
    <t>IPS In Line Паста А3,5 (или эквивалент)</t>
  </si>
  <si>
    <t xml:space="preserve"> IPS In Line Паста В2 (или эквивалент)</t>
  </si>
  <si>
    <t>IPS In Line Паста В4 (или эквивалент)</t>
  </si>
  <si>
    <t>IPS In Line Паста С1 (или эквивалент)</t>
  </si>
  <si>
    <t>IPS In Line Паста С3 (или эквивалент)</t>
  </si>
  <si>
    <t>IPS In Line Паста D2 (или эквивалент)</t>
  </si>
  <si>
    <t>IPS In Line Паста D4 (или эквивалент)</t>
  </si>
  <si>
    <t>IPS In Line Паста Опакер С2 (или эквивалент)</t>
  </si>
  <si>
    <t>IPS In Line Паста Опакер D4 (или эквивалент)</t>
  </si>
  <si>
    <t>IPS In Line Глазурь 9гр. (или эквивалент)</t>
  </si>
  <si>
    <t>IPS In Line жидкость для глазури 15мл (или эквивалент)</t>
  </si>
  <si>
    <t xml:space="preserve">Моделировочная жидкость IPS In Line (или эквивалент) </t>
  </si>
  <si>
    <t>ЗетаПлюс набор (или эквивалент)</t>
  </si>
  <si>
    <t>Полировочная паста ГОЯ (или эквивалент)</t>
  </si>
  <si>
    <t xml:space="preserve">Диск сепарационный д/металлокерамики </t>
  </si>
  <si>
    <t>Диск сепарационный д/металлокерамики 4,5х1мм</t>
  </si>
  <si>
    <t>Матрицы RHEINмикро белые 040 CRM (или эквивалент)</t>
  </si>
  <si>
    <t>Хром-Кобальт-Вондинг (или эквивалент)</t>
  </si>
  <si>
    <t>Песок №25 300-250мкм</t>
  </si>
  <si>
    <t>Моделировочный воск  Денест или эквивалент</t>
  </si>
  <si>
    <t>Набор для изготовления   бюгельных протезов на седла с перфорацией фрезерный</t>
  </si>
  <si>
    <t>Артикуляционная бумага Кростекс (или эквивалент)</t>
  </si>
  <si>
    <t>Поли-панель 120х200мм №100</t>
  </si>
  <si>
    <t>Спидекс базовый слой  (или эквивалент)</t>
  </si>
  <si>
    <t>Спидекс активатор (или эквивалент)</t>
  </si>
  <si>
    <t>Спидекс коррекционный слой (или эквивалент)</t>
  </si>
  <si>
    <t>Спрей окклюзиционный OMNI DENT (или эквивалент)</t>
  </si>
  <si>
    <t>Фуджи 1 GC (или эквивалент)</t>
  </si>
  <si>
    <t>Альгинатный материал для оттисков    Hydroqum-5 (или эквивалент)</t>
  </si>
  <si>
    <t>Пластмасса Rebase 2 Fact (или эквивалент)</t>
  </si>
  <si>
    <t>Спрей д/наконечника 500мл</t>
  </si>
  <si>
    <t>Пластмасса для ложек 50шт</t>
  </si>
  <si>
    <t xml:space="preserve">Пилка для лобзика 125мм </t>
  </si>
  <si>
    <t xml:space="preserve">Полир Kenda 7008 (или эквивалент) для выравнивания полировки частичных протезов </t>
  </si>
  <si>
    <t>Лак  Die master  (или эквивалент) золотой для штампиков 15мл Ренферт</t>
  </si>
  <si>
    <t>Лак  Die master  (или эквивалент) серебрянный для штампиков 15мл Ренферт</t>
  </si>
  <si>
    <t>Дискодержатель для прямого наконечника</t>
  </si>
  <si>
    <t xml:space="preserve">Темп Бонд цемент (или эквивалент) </t>
  </si>
  <si>
    <t>Воск Шулер (или эквивалент) подкладочный 1пл</t>
  </si>
  <si>
    <t xml:space="preserve">Полир Хорико 9644 (или эквивалент) </t>
  </si>
  <si>
    <t>Щетка для шлиф. мотора  Ренферт Д (или эквивалент) -65мм</t>
  </si>
  <si>
    <t>Круги полотняные с силиконовой пропиткой</t>
  </si>
  <si>
    <t xml:space="preserve">Бипины и втулки </t>
  </si>
  <si>
    <t>Кювета большая</t>
  </si>
  <si>
    <t>Кювета малая</t>
  </si>
  <si>
    <t>Рамка бюгельная маленькая</t>
  </si>
  <si>
    <t>Боры  ТВС (или эквивалент) для разрезания коронок</t>
  </si>
  <si>
    <t>Круг хлопковый средней жёсткости Д=80мм Hatho Германия (или эквивалент)</t>
  </si>
  <si>
    <t>Круг бязевый складчатый полировальный Ренферт (или эквивалент) 100х14мм</t>
  </si>
  <si>
    <r>
      <t xml:space="preserve">Вилакрил S (100гр+50мл) </t>
    </r>
    <r>
      <rPr>
        <sz val="11"/>
        <color theme="1"/>
        <rFont val="Times New Roman"/>
        <family val="1"/>
        <charset val="204"/>
      </rPr>
      <t>(или эквивалент)</t>
    </r>
  </si>
  <si>
    <t xml:space="preserve">Гильзы J-100 (или эквивалент) </t>
  </si>
  <si>
    <t>Репин или эквивалент</t>
  </si>
  <si>
    <t>Исходя из имеющегося у Заказчика объёма финансового обеспечения для осуществления закупки НМЦД устанавливается в размере 2059375 руб. (два миллиона пятьдесят девять тысяч триста семьдесят пять рублей 00 копеек)</t>
  </si>
  <si>
    <t>вх. № 354 от 13.02.2024</t>
  </si>
  <si>
    <t>вх. № 355 от 13.02.2024</t>
  </si>
  <si>
    <t>вх. № 356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</si>
</sst>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164" fontId="0" fillId="0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85" zoomScaleNormal="85" zoomScalePageLayoutView="70" workbookViewId="0">
      <selection activeCell="A8" sqref="A1:XFD1048576"/>
    </sheetView>
  </sheetViews>
  <sheetFormatPr defaultRowHeight="15" x14ac:dyDescent="0.25"/>
  <cols>
    <col min="1" max="1" width="6.140625" style="10" bestFit="1" customWidth="1"/>
    <col min="2" max="2" width="38" style="10" customWidth="1"/>
    <col min="3" max="3" width="7.85546875" style="10" bestFit="1" customWidth="1"/>
    <col min="4" max="4" width="7.7109375" style="10" bestFit="1" customWidth="1"/>
    <col min="5" max="5" width="16.5703125" style="42" customWidth="1"/>
    <col min="6" max="6" width="16.28515625" style="42" customWidth="1"/>
    <col min="7" max="7" width="14.7109375" style="42" customWidth="1"/>
    <col min="8" max="8" width="13.7109375" style="42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5.42578125" style="42" customWidth="1"/>
    <col min="14" max="14" width="9.140625" style="10"/>
    <col min="15" max="15" width="9.7109375" style="10" bestFit="1" customWidth="1"/>
    <col min="16" max="18" width="10.7109375" style="10" bestFit="1" customWidth="1"/>
    <col min="19" max="16384" width="9.140625" style="10"/>
  </cols>
  <sheetData>
    <row r="1" spans="1:13" s="10" customFormat="1" x14ac:dyDescent="0.25">
      <c r="A1" s="2"/>
      <c r="B1" s="2"/>
      <c r="C1" s="2"/>
      <c r="D1" s="2"/>
      <c r="E1" s="18"/>
      <c r="F1" s="18"/>
      <c r="G1" s="18"/>
      <c r="H1" s="18"/>
      <c r="I1" s="2"/>
      <c r="J1" s="2"/>
      <c r="K1" s="2"/>
      <c r="L1" s="2"/>
      <c r="M1" s="19" t="s">
        <v>24</v>
      </c>
    </row>
    <row r="2" spans="1:13" s="10" customFormat="1" ht="14.45" customHeight="1" x14ac:dyDescent="0.25">
      <c r="A2" s="2"/>
      <c r="B2" s="2"/>
      <c r="C2" s="2"/>
      <c r="D2" s="2"/>
      <c r="E2" s="18"/>
      <c r="F2" s="18"/>
      <c r="G2" s="18"/>
      <c r="H2" s="18"/>
      <c r="I2" s="2"/>
      <c r="J2" s="2"/>
      <c r="K2" s="2"/>
      <c r="L2" s="2"/>
      <c r="M2" s="19" t="s">
        <v>25</v>
      </c>
    </row>
    <row r="3" spans="1:13" s="10" customFormat="1" ht="14.45" hidden="1" customHeight="1" x14ac:dyDescent="0.25">
      <c r="A3" s="2"/>
      <c r="B3" s="2"/>
      <c r="C3" s="2"/>
      <c r="D3" s="2"/>
      <c r="E3" s="18"/>
      <c r="F3" s="18"/>
      <c r="G3" s="18"/>
      <c r="H3" s="18"/>
      <c r="I3" s="2"/>
      <c r="J3" s="2"/>
      <c r="K3" s="2"/>
      <c r="L3" s="2"/>
      <c r="M3" s="19"/>
    </row>
    <row r="4" spans="1:13" s="10" customFormat="1" x14ac:dyDescent="0.25">
      <c r="A4" s="2"/>
      <c r="B4" s="2"/>
      <c r="C4" s="2"/>
      <c r="D4" s="2"/>
      <c r="E4" s="18"/>
      <c r="F4" s="18"/>
      <c r="G4" s="20" t="s">
        <v>29</v>
      </c>
      <c r="H4" s="20"/>
      <c r="I4" s="20"/>
      <c r="J4" s="20"/>
      <c r="K4" s="20"/>
      <c r="L4" s="20"/>
      <c r="M4" s="20"/>
    </row>
    <row r="5" spans="1:13" s="10" customFormat="1" x14ac:dyDescent="0.25">
      <c r="A5" s="2"/>
      <c r="B5" s="2"/>
      <c r="C5" s="2"/>
      <c r="D5" s="2"/>
      <c r="E5" s="18"/>
      <c r="F5" s="18"/>
      <c r="G5" s="18"/>
      <c r="H5" s="18"/>
      <c r="I5" s="2"/>
      <c r="J5" s="2"/>
      <c r="K5" s="2"/>
      <c r="L5" s="2"/>
      <c r="M5" s="19" t="s">
        <v>26</v>
      </c>
    </row>
    <row r="6" spans="1:13" s="10" customFormat="1" x14ac:dyDescent="0.25">
      <c r="A6" s="2"/>
      <c r="B6" s="2"/>
      <c r="C6" s="2"/>
      <c r="D6" s="2"/>
      <c r="E6" s="18"/>
      <c r="F6" s="18"/>
      <c r="G6" s="18"/>
      <c r="H6" s="18"/>
      <c r="I6" s="2"/>
      <c r="J6" s="2"/>
      <c r="K6" s="2"/>
      <c r="L6" s="2"/>
      <c r="M6" s="19" t="s">
        <v>27</v>
      </c>
    </row>
    <row r="7" spans="1:13" s="10" customFormat="1" ht="14.45" customHeight="1" x14ac:dyDescent="0.25">
      <c r="A7" s="2"/>
      <c r="B7" s="2"/>
      <c r="C7" s="2"/>
      <c r="D7" s="2"/>
      <c r="E7" s="18"/>
      <c r="F7" s="18"/>
      <c r="G7" s="18"/>
      <c r="H7" s="18"/>
      <c r="I7" s="2"/>
      <c r="J7" s="2"/>
      <c r="K7" s="2"/>
      <c r="L7" s="2"/>
      <c r="M7" s="19" t="s">
        <v>41</v>
      </c>
    </row>
    <row r="8" spans="1:13" s="10" customFormat="1" x14ac:dyDescent="0.25">
      <c r="A8" s="2"/>
      <c r="B8" s="2"/>
      <c r="C8" s="2"/>
      <c r="D8" s="2"/>
      <c r="E8" s="18"/>
      <c r="F8" s="18"/>
      <c r="G8" s="18"/>
      <c r="H8" s="18"/>
      <c r="I8" s="2"/>
      <c r="J8" s="2"/>
      <c r="K8" s="2"/>
      <c r="L8" s="2"/>
      <c r="M8" s="18"/>
    </row>
    <row r="9" spans="1:13" s="10" customFormat="1" x14ac:dyDescent="0.25">
      <c r="A9" s="2"/>
      <c r="B9" s="2"/>
      <c r="C9" s="2"/>
      <c r="D9" s="2"/>
      <c r="E9" s="18"/>
      <c r="F9" s="18"/>
      <c r="G9" s="18"/>
      <c r="H9" s="18"/>
      <c r="I9" s="2"/>
      <c r="J9" s="2"/>
      <c r="K9" s="2"/>
      <c r="L9" s="2"/>
      <c r="M9" s="21" t="s">
        <v>16</v>
      </c>
    </row>
    <row r="10" spans="1:13" s="10" customFormat="1" x14ac:dyDescent="0.25">
      <c r="A10" s="2"/>
      <c r="B10" s="2"/>
      <c r="C10" s="2"/>
      <c r="D10" s="2"/>
      <c r="E10" s="18"/>
      <c r="F10" s="18"/>
      <c r="G10" s="18"/>
      <c r="H10" s="18"/>
      <c r="I10" s="2"/>
      <c r="J10" s="2"/>
      <c r="K10" s="2"/>
      <c r="L10" s="2"/>
      <c r="M10" s="22" t="s">
        <v>21</v>
      </c>
    </row>
    <row r="11" spans="1:13" s="10" customFormat="1" x14ac:dyDescent="0.25">
      <c r="A11" s="2"/>
      <c r="B11" s="2"/>
      <c r="C11" s="2"/>
      <c r="D11" s="2"/>
      <c r="E11" s="18"/>
      <c r="F11" s="18"/>
      <c r="G11" s="18"/>
      <c r="H11" s="18"/>
      <c r="I11" s="2"/>
      <c r="J11" s="2"/>
      <c r="K11" s="2"/>
      <c r="L11" s="2"/>
      <c r="M11" s="22" t="s">
        <v>17</v>
      </c>
    </row>
    <row r="12" spans="1:13" s="10" customFormat="1" x14ac:dyDescent="0.25">
      <c r="A12" s="2"/>
      <c r="B12" s="2"/>
      <c r="C12" s="2"/>
      <c r="D12" s="2"/>
      <c r="E12" s="18"/>
      <c r="F12" s="18"/>
      <c r="G12" s="18"/>
      <c r="H12" s="18"/>
      <c r="I12" s="2"/>
      <c r="J12" s="2"/>
      <c r="K12" s="2"/>
      <c r="L12" s="2"/>
      <c r="M12" s="18"/>
    </row>
    <row r="13" spans="1:13" s="10" customFormat="1" ht="28.9" customHeight="1" x14ac:dyDescent="0.25">
      <c r="A13" s="2"/>
      <c r="B13" s="2"/>
      <c r="C13" s="2"/>
      <c r="D13" s="2"/>
      <c r="E13" s="18"/>
      <c r="F13" s="18"/>
      <c r="G13" s="18"/>
      <c r="H13" s="18"/>
      <c r="I13" s="2"/>
      <c r="J13" s="23" t="s">
        <v>20</v>
      </c>
      <c r="K13" s="23"/>
      <c r="L13" s="2"/>
      <c r="M13" s="18" t="s">
        <v>18</v>
      </c>
    </row>
    <row r="14" spans="1:13" s="10" customFormat="1" ht="18.75" x14ac:dyDescent="0.25">
      <c r="A14" s="2"/>
      <c r="B14" s="2"/>
      <c r="C14" s="2"/>
      <c r="D14" s="2"/>
      <c r="E14" s="18"/>
      <c r="F14" s="18"/>
      <c r="G14" s="18"/>
      <c r="H14" s="18"/>
      <c r="I14" s="2"/>
      <c r="J14" s="2"/>
      <c r="K14" s="2"/>
      <c r="L14" s="2"/>
      <c r="M14" s="24"/>
    </row>
    <row r="15" spans="1:13" s="10" customFormat="1" ht="18.75" x14ac:dyDescent="0.25">
      <c r="A15" s="2"/>
      <c r="B15" s="23" t="s">
        <v>19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s="10" customFormat="1" hidden="1" x14ac:dyDescent="0.25">
      <c r="A16" s="2"/>
      <c r="B16" s="2"/>
      <c r="C16" s="2"/>
      <c r="D16" s="2"/>
      <c r="E16" s="18"/>
      <c r="F16" s="18"/>
      <c r="G16" s="18"/>
      <c r="H16" s="18"/>
      <c r="I16" s="2"/>
      <c r="J16" s="2"/>
      <c r="K16" s="2"/>
      <c r="L16" s="2"/>
      <c r="M16" s="18"/>
    </row>
    <row r="17" spans="1:13" s="10" customFormat="1" x14ac:dyDescent="0.25">
      <c r="A17" s="2"/>
      <c r="B17" s="2"/>
      <c r="C17" s="2"/>
      <c r="D17" s="2"/>
      <c r="E17" s="18"/>
      <c r="F17" s="18"/>
      <c r="G17" s="18"/>
      <c r="H17" s="18"/>
      <c r="I17" s="2"/>
      <c r="J17" s="2"/>
      <c r="K17" s="2"/>
      <c r="L17" s="2"/>
      <c r="M17" s="18"/>
    </row>
    <row r="18" spans="1:13" s="10" customFormat="1" ht="54.6" customHeight="1" x14ac:dyDescent="0.25">
      <c r="A18" s="25" t="s">
        <v>14</v>
      </c>
      <c r="B18" s="26"/>
      <c r="C18" s="27"/>
      <c r="D18" s="26"/>
      <c r="E18" s="3" t="s">
        <v>152</v>
      </c>
      <c r="F18" s="3" t="s">
        <v>150</v>
      </c>
      <c r="G18" s="3" t="s">
        <v>151</v>
      </c>
      <c r="H18" s="3"/>
      <c r="I18" s="7"/>
      <c r="J18" s="7"/>
      <c r="K18" s="7"/>
      <c r="L18" s="7"/>
      <c r="M18" s="3"/>
    </row>
    <row r="19" spans="1:13" s="10" customFormat="1" ht="30" customHeight="1" x14ac:dyDescent="0.25">
      <c r="A19" s="28" t="s">
        <v>0</v>
      </c>
      <c r="B19" s="28" t="s">
        <v>1</v>
      </c>
      <c r="C19" s="28" t="s">
        <v>2</v>
      </c>
      <c r="D19" s="28"/>
      <c r="E19" s="3" t="s">
        <v>5</v>
      </c>
      <c r="F19" s="3" t="s">
        <v>7</v>
      </c>
      <c r="G19" s="3" t="s">
        <v>8</v>
      </c>
      <c r="H19" s="29" t="s">
        <v>15</v>
      </c>
      <c r="I19" s="28" t="s">
        <v>11</v>
      </c>
      <c r="J19" s="28" t="s">
        <v>12</v>
      </c>
      <c r="K19" s="28" t="s">
        <v>13</v>
      </c>
      <c r="L19" s="28" t="s">
        <v>9</v>
      </c>
      <c r="M19" s="30" t="s">
        <v>10</v>
      </c>
    </row>
    <row r="20" spans="1:13" s="10" customFormat="1" ht="30" x14ac:dyDescent="0.25">
      <c r="A20" s="31"/>
      <c r="B20" s="31"/>
      <c r="C20" s="16" t="s">
        <v>3</v>
      </c>
      <c r="D20" s="16" t="s">
        <v>4</v>
      </c>
      <c r="E20" s="32" t="s">
        <v>6</v>
      </c>
      <c r="F20" s="3" t="s">
        <v>6</v>
      </c>
      <c r="G20" s="3" t="s">
        <v>6</v>
      </c>
      <c r="H20" s="33"/>
      <c r="I20" s="28"/>
      <c r="J20" s="28"/>
      <c r="K20" s="28"/>
      <c r="L20" s="28"/>
      <c r="M20" s="30"/>
    </row>
    <row r="21" spans="1:13" s="10" customFormat="1" ht="30" x14ac:dyDescent="0.25">
      <c r="A21" s="5">
        <v>1</v>
      </c>
      <c r="B21" s="6" t="s">
        <v>42</v>
      </c>
      <c r="C21" s="7" t="s">
        <v>39</v>
      </c>
      <c r="D21" s="8">
        <v>1</v>
      </c>
      <c r="E21" s="4">
        <v>1507.92</v>
      </c>
      <c r="F21" s="9">
        <v>1464</v>
      </c>
      <c r="G21" s="3">
        <v>1537.2</v>
      </c>
      <c r="H21" s="3">
        <f>AVERAGE(E21:G21)</f>
        <v>1503.04</v>
      </c>
      <c r="I21" s="7">
        <f t="shared" ref="I21:I84" si="0" xml:space="preserve"> COUNT(E21:G21)</f>
        <v>3</v>
      </c>
      <c r="J21" s="7">
        <f t="shared" ref="J21:J84" si="1">STDEV(E21:G21)</f>
        <v>36.843192044121281</v>
      </c>
      <c r="K21" s="7">
        <f t="shared" ref="K21:K84" si="2">J21/H21*100</f>
        <v>2.4512449465164785</v>
      </c>
      <c r="L21" s="7" t="str">
        <f t="shared" ref="L21:L84" si="3">IF(K21&lt;33,"ОДНОРОДНЫЕ","НЕОДНОРОДНЫЕ")</f>
        <v>ОДНОРОДНЫЕ</v>
      </c>
      <c r="M21" s="3">
        <f t="shared" ref="M21:M84" si="4">D21*H21</f>
        <v>1503.04</v>
      </c>
    </row>
    <row r="22" spans="1:13" s="10" customFormat="1" ht="30" x14ac:dyDescent="0.25">
      <c r="A22" s="5">
        <v>2</v>
      </c>
      <c r="B22" s="6" t="s">
        <v>43</v>
      </c>
      <c r="C22" s="7" t="s">
        <v>39</v>
      </c>
      <c r="D22" s="8">
        <v>4</v>
      </c>
      <c r="E22" s="4">
        <v>400.67</v>
      </c>
      <c r="F22" s="9">
        <v>389</v>
      </c>
      <c r="G22" s="3">
        <v>408.45</v>
      </c>
      <c r="H22" s="3">
        <f t="shared" ref="H22:H85" si="5">AVERAGE(E22:G22)</f>
        <v>399.37333333333339</v>
      </c>
      <c r="I22" s="7">
        <f t="shared" si="0"/>
        <v>3</v>
      </c>
      <c r="J22" s="7">
        <f t="shared" si="1"/>
        <v>9.7896186510677339</v>
      </c>
      <c r="K22" s="7">
        <f t="shared" si="2"/>
        <v>2.4512449465164754</v>
      </c>
      <c r="L22" s="7" t="str">
        <f t="shared" si="3"/>
        <v>ОДНОРОДНЫЕ</v>
      </c>
      <c r="M22" s="3">
        <f t="shared" si="4"/>
        <v>1597.4933333333336</v>
      </c>
    </row>
    <row r="23" spans="1:13" s="10" customFormat="1" ht="30" x14ac:dyDescent="0.25">
      <c r="A23" s="5">
        <v>3</v>
      </c>
      <c r="B23" s="6" t="s">
        <v>44</v>
      </c>
      <c r="C23" s="7" t="s">
        <v>39</v>
      </c>
      <c r="D23" s="8">
        <v>3</v>
      </c>
      <c r="E23" s="4">
        <v>166.86</v>
      </c>
      <c r="F23" s="9">
        <v>162</v>
      </c>
      <c r="G23" s="3">
        <v>170.1</v>
      </c>
      <c r="H23" s="3">
        <f t="shared" si="5"/>
        <v>166.32000000000002</v>
      </c>
      <c r="I23" s="7">
        <f t="shared" si="0"/>
        <v>3</v>
      </c>
      <c r="J23" s="7">
        <f t="shared" si="1"/>
        <v>4.0769105950462032</v>
      </c>
      <c r="K23" s="7">
        <f t="shared" si="2"/>
        <v>2.4512449465164758</v>
      </c>
      <c r="L23" s="7" t="str">
        <f t="shared" si="3"/>
        <v>ОДНОРОДНЫЕ</v>
      </c>
      <c r="M23" s="3">
        <f t="shared" si="4"/>
        <v>498.96000000000004</v>
      </c>
    </row>
    <row r="24" spans="1:13" s="10" customFormat="1" ht="30" x14ac:dyDescent="0.25">
      <c r="A24" s="5">
        <v>4</v>
      </c>
      <c r="B24" s="6" t="s">
        <v>45</v>
      </c>
      <c r="C24" s="7" t="s">
        <v>39</v>
      </c>
      <c r="D24" s="8">
        <v>50</v>
      </c>
      <c r="E24" s="4">
        <v>863.14</v>
      </c>
      <c r="F24" s="9">
        <v>838</v>
      </c>
      <c r="G24" s="3">
        <v>879.9</v>
      </c>
      <c r="H24" s="3">
        <f t="shared" si="5"/>
        <v>860.34666666666669</v>
      </c>
      <c r="I24" s="7">
        <f t="shared" si="0"/>
        <v>3</v>
      </c>
      <c r="J24" s="7">
        <f t="shared" si="1"/>
        <v>21.089204189189616</v>
      </c>
      <c r="K24" s="7">
        <f t="shared" si="2"/>
        <v>2.4512449465164754</v>
      </c>
      <c r="L24" s="7" t="str">
        <f t="shared" si="3"/>
        <v>ОДНОРОДНЫЕ</v>
      </c>
      <c r="M24" s="3">
        <f t="shared" si="4"/>
        <v>43017.333333333336</v>
      </c>
    </row>
    <row r="25" spans="1:13" s="10" customFormat="1" ht="30" x14ac:dyDescent="0.25">
      <c r="A25" s="5">
        <v>5</v>
      </c>
      <c r="B25" s="6" t="s">
        <v>46</v>
      </c>
      <c r="C25" s="7" t="s">
        <v>28</v>
      </c>
      <c r="D25" s="8">
        <v>6</v>
      </c>
      <c r="E25" s="4">
        <v>5409.56</v>
      </c>
      <c r="F25" s="9">
        <v>5252</v>
      </c>
      <c r="G25" s="3">
        <v>5514.6</v>
      </c>
      <c r="H25" s="3">
        <f t="shared" si="5"/>
        <v>5392.0533333333342</v>
      </c>
      <c r="I25" s="7">
        <f t="shared" si="0"/>
        <v>3</v>
      </c>
      <c r="J25" s="7">
        <f t="shared" si="1"/>
        <v>132.17243484680677</v>
      </c>
      <c r="K25" s="7">
        <f t="shared" si="2"/>
        <v>2.4512449465164803</v>
      </c>
      <c r="L25" s="7" t="str">
        <f t="shared" si="3"/>
        <v>ОДНОРОДНЫЕ</v>
      </c>
      <c r="M25" s="3">
        <f t="shared" si="4"/>
        <v>32352.320000000007</v>
      </c>
    </row>
    <row r="26" spans="1:13" s="10" customFormat="1" ht="30" x14ac:dyDescent="0.25">
      <c r="A26" s="5">
        <v>6</v>
      </c>
      <c r="B26" s="6" t="s">
        <v>47</v>
      </c>
      <c r="C26" s="7" t="s">
        <v>39</v>
      </c>
      <c r="D26" s="8">
        <v>14</v>
      </c>
      <c r="E26" s="4">
        <v>4161.2</v>
      </c>
      <c r="F26" s="9">
        <v>4040</v>
      </c>
      <c r="G26" s="3">
        <v>4242</v>
      </c>
      <c r="H26" s="3">
        <f t="shared" si="5"/>
        <v>4147.7333333333336</v>
      </c>
      <c r="I26" s="7">
        <f t="shared" si="0"/>
        <v>3</v>
      </c>
      <c r="J26" s="7">
        <f t="shared" si="1"/>
        <v>101.67110372831274</v>
      </c>
      <c r="K26" s="7">
        <f t="shared" si="2"/>
        <v>2.4512449465164767</v>
      </c>
      <c r="L26" s="7" t="str">
        <f t="shared" si="3"/>
        <v>ОДНОРОДНЫЕ</v>
      </c>
      <c r="M26" s="3">
        <f t="shared" si="4"/>
        <v>58068.26666666667</v>
      </c>
    </row>
    <row r="27" spans="1:13" s="10" customFormat="1" ht="30" x14ac:dyDescent="0.25">
      <c r="A27" s="5">
        <v>7</v>
      </c>
      <c r="B27" s="34" t="s">
        <v>146</v>
      </c>
      <c r="C27" s="7" t="s">
        <v>39</v>
      </c>
      <c r="D27" s="8">
        <v>14</v>
      </c>
      <c r="E27" s="4">
        <v>1601.65</v>
      </c>
      <c r="F27" s="9">
        <v>1555</v>
      </c>
      <c r="G27" s="3">
        <v>1632.75</v>
      </c>
      <c r="H27" s="3">
        <f t="shared" si="5"/>
        <v>1596.4666666666665</v>
      </c>
      <c r="I27" s="7">
        <f t="shared" si="0"/>
        <v>3</v>
      </c>
      <c r="J27" s="7">
        <f t="shared" si="1"/>
        <v>39.13330848948673</v>
      </c>
      <c r="K27" s="7">
        <f t="shared" si="2"/>
        <v>2.4512449465164781</v>
      </c>
      <c r="L27" s="7" t="str">
        <f t="shared" si="3"/>
        <v>ОДНОРОДНЫЕ</v>
      </c>
      <c r="M27" s="3">
        <f t="shared" si="4"/>
        <v>22350.533333333329</v>
      </c>
    </row>
    <row r="28" spans="1:13" s="10" customFormat="1" ht="30" x14ac:dyDescent="0.25">
      <c r="A28" s="5">
        <v>8</v>
      </c>
      <c r="B28" s="6" t="s">
        <v>48</v>
      </c>
      <c r="C28" s="7" t="s">
        <v>39</v>
      </c>
      <c r="D28" s="8">
        <v>1</v>
      </c>
      <c r="E28" s="4">
        <v>478.95</v>
      </c>
      <c r="F28" s="9">
        <v>465</v>
      </c>
      <c r="G28" s="3">
        <v>488.25</v>
      </c>
      <c r="H28" s="3">
        <f t="shared" si="5"/>
        <v>477.40000000000003</v>
      </c>
      <c r="I28" s="7">
        <f t="shared" si="0"/>
        <v>3</v>
      </c>
      <c r="J28" s="7">
        <f t="shared" si="1"/>
        <v>11.702243374669662</v>
      </c>
      <c r="K28" s="7">
        <f t="shared" si="2"/>
        <v>2.4512449465164772</v>
      </c>
      <c r="L28" s="7" t="str">
        <f t="shared" si="3"/>
        <v>ОДНОРОДНЫЕ</v>
      </c>
      <c r="M28" s="3">
        <f t="shared" si="4"/>
        <v>477.40000000000003</v>
      </c>
    </row>
    <row r="29" spans="1:13" s="10" customFormat="1" ht="30" x14ac:dyDescent="0.25">
      <c r="A29" s="5">
        <v>9</v>
      </c>
      <c r="B29" s="6" t="s">
        <v>49</v>
      </c>
      <c r="C29" s="7" t="s">
        <v>39</v>
      </c>
      <c r="D29" s="8">
        <v>8</v>
      </c>
      <c r="E29" s="4">
        <v>1195.83</v>
      </c>
      <c r="F29" s="9">
        <v>1161</v>
      </c>
      <c r="G29" s="3">
        <v>1219.05</v>
      </c>
      <c r="H29" s="3">
        <f t="shared" si="5"/>
        <v>1191.96</v>
      </c>
      <c r="I29" s="7">
        <f t="shared" si="0"/>
        <v>3</v>
      </c>
      <c r="J29" s="7">
        <f t="shared" si="1"/>
        <v>29.217859264497775</v>
      </c>
      <c r="K29" s="7">
        <f t="shared" si="2"/>
        <v>2.451244946516475</v>
      </c>
      <c r="L29" s="7" t="str">
        <f t="shared" si="3"/>
        <v>ОДНОРОДНЫЕ</v>
      </c>
      <c r="M29" s="3">
        <f t="shared" si="4"/>
        <v>9535.68</v>
      </c>
    </row>
    <row r="30" spans="1:13" s="10" customFormat="1" ht="30" x14ac:dyDescent="0.25">
      <c r="A30" s="5">
        <v>10</v>
      </c>
      <c r="B30" s="6" t="s">
        <v>50</v>
      </c>
      <c r="C30" s="7" t="s">
        <v>39</v>
      </c>
      <c r="D30" s="8">
        <v>10</v>
      </c>
      <c r="E30" s="4">
        <v>291.49</v>
      </c>
      <c r="F30" s="9">
        <v>283</v>
      </c>
      <c r="G30" s="3">
        <v>297.14999999999998</v>
      </c>
      <c r="H30" s="3">
        <f t="shared" si="5"/>
        <v>290.54666666666668</v>
      </c>
      <c r="I30" s="7">
        <f t="shared" si="0"/>
        <v>3</v>
      </c>
      <c r="J30" s="7">
        <f t="shared" si="1"/>
        <v>7.1220104839387304</v>
      </c>
      <c r="K30" s="7">
        <f t="shared" si="2"/>
        <v>2.4512449465164736</v>
      </c>
      <c r="L30" s="7" t="str">
        <f t="shared" si="3"/>
        <v>ОДНОРОДНЫЕ</v>
      </c>
      <c r="M30" s="3">
        <f t="shared" si="4"/>
        <v>2905.4666666666667</v>
      </c>
    </row>
    <row r="31" spans="1:13" s="10" customFormat="1" ht="30" x14ac:dyDescent="0.25">
      <c r="A31" s="5">
        <v>11</v>
      </c>
      <c r="B31" s="6" t="s">
        <v>51</v>
      </c>
      <c r="C31" s="7" t="s">
        <v>28</v>
      </c>
      <c r="D31" s="8">
        <v>12</v>
      </c>
      <c r="E31" s="4">
        <v>1071.2</v>
      </c>
      <c r="F31" s="9">
        <v>1040</v>
      </c>
      <c r="G31" s="3">
        <v>1092</v>
      </c>
      <c r="H31" s="3">
        <f t="shared" si="5"/>
        <v>1067.7333333333333</v>
      </c>
      <c r="I31" s="7">
        <f t="shared" si="0"/>
        <v>3</v>
      </c>
      <c r="J31" s="7">
        <f t="shared" si="1"/>
        <v>26.172759375605271</v>
      </c>
      <c r="K31" s="7">
        <f t="shared" si="2"/>
        <v>2.4512449465164776</v>
      </c>
      <c r="L31" s="7" t="str">
        <f t="shared" si="3"/>
        <v>ОДНОРОДНЫЕ</v>
      </c>
      <c r="M31" s="3">
        <f t="shared" si="4"/>
        <v>12812.8</v>
      </c>
    </row>
    <row r="32" spans="1:13" s="10" customFormat="1" ht="30" x14ac:dyDescent="0.25">
      <c r="A32" s="5">
        <v>12</v>
      </c>
      <c r="B32" s="6" t="s">
        <v>52</v>
      </c>
      <c r="C32" s="7" t="s">
        <v>39</v>
      </c>
      <c r="D32" s="8">
        <v>5</v>
      </c>
      <c r="E32" s="4">
        <v>1352.39</v>
      </c>
      <c r="F32" s="9">
        <v>1313</v>
      </c>
      <c r="G32" s="3">
        <v>1378.65</v>
      </c>
      <c r="H32" s="3">
        <f t="shared" si="5"/>
        <v>1348.0133333333335</v>
      </c>
      <c r="I32" s="7">
        <f t="shared" si="0"/>
        <v>3</v>
      </c>
      <c r="J32" s="7">
        <f t="shared" si="1"/>
        <v>33.043108711701692</v>
      </c>
      <c r="K32" s="7">
        <f t="shared" si="2"/>
        <v>2.4512449465164803</v>
      </c>
      <c r="L32" s="7" t="str">
        <f t="shared" si="3"/>
        <v>ОДНОРОДНЫЕ</v>
      </c>
      <c r="M32" s="3">
        <f t="shared" si="4"/>
        <v>6740.0666666666675</v>
      </c>
    </row>
    <row r="33" spans="1:13" s="10" customFormat="1" x14ac:dyDescent="0.25">
      <c r="A33" s="5">
        <v>13</v>
      </c>
      <c r="B33" s="6" t="s">
        <v>53</v>
      </c>
      <c r="C33" s="7" t="s">
        <v>39</v>
      </c>
      <c r="D33" s="8">
        <v>5</v>
      </c>
      <c r="E33" s="4">
        <v>1143.3</v>
      </c>
      <c r="F33" s="9">
        <v>1110</v>
      </c>
      <c r="G33" s="3">
        <v>1165.5</v>
      </c>
      <c r="H33" s="3">
        <f t="shared" si="5"/>
        <v>1139.6000000000001</v>
      </c>
      <c r="I33" s="7">
        <f t="shared" si="0"/>
        <v>3</v>
      </c>
      <c r="J33" s="7">
        <f t="shared" si="1"/>
        <v>27.93438741050177</v>
      </c>
      <c r="K33" s="7">
        <f t="shared" si="2"/>
        <v>2.4512449465164767</v>
      </c>
      <c r="L33" s="7" t="str">
        <f t="shared" si="3"/>
        <v>ОДНОРОДНЫЕ</v>
      </c>
      <c r="M33" s="3">
        <f t="shared" si="4"/>
        <v>5698.0000000000009</v>
      </c>
    </row>
    <row r="34" spans="1:13" s="10" customFormat="1" ht="30" x14ac:dyDescent="0.25">
      <c r="A34" s="5">
        <v>14</v>
      </c>
      <c r="B34" s="6" t="s">
        <v>54</v>
      </c>
      <c r="C34" s="7" t="s">
        <v>28</v>
      </c>
      <c r="D34" s="8">
        <v>5</v>
      </c>
      <c r="E34" s="4">
        <v>259.56</v>
      </c>
      <c r="F34" s="9">
        <v>252</v>
      </c>
      <c r="G34" s="3">
        <v>264.60000000000002</v>
      </c>
      <c r="H34" s="3">
        <f t="shared" si="5"/>
        <v>258.72000000000003</v>
      </c>
      <c r="I34" s="7">
        <f t="shared" si="0"/>
        <v>3</v>
      </c>
      <c r="J34" s="7">
        <f t="shared" si="1"/>
        <v>6.341860925627441</v>
      </c>
      <c r="K34" s="7">
        <f t="shared" si="2"/>
        <v>2.4512449465164812</v>
      </c>
      <c r="L34" s="7" t="str">
        <f t="shared" si="3"/>
        <v>ОДНОРОДНЫЕ</v>
      </c>
      <c r="M34" s="3">
        <f t="shared" si="4"/>
        <v>1293.6000000000001</v>
      </c>
    </row>
    <row r="35" spans="1:13" s="10" customFormat="1" ht="30" x14ac:dyDescent="0.25">
      <c r="A35" s="5">
        <v>15</v>
      </c>
      <c r="B35" s="6" t="s">
        <v>55</v>
      </c>
      <c r="C35" s="7" t="s">
        <v>28</v>
      </c>
      <c r="D35" s="8">
        <v>5</v>
      </c>
      <c r="E35" s="4">
        <v>259.56</v>
      </c>
      <c r="F35" s="9">
        <v>252</v>
      </c>
      <c r="G35" s="3">
        <v>264.60000000000002</v>
      </c>
      <c r="H35" s="3">
        <f t="shared" si="5"/>
        <v>258.72000000000003</v>
      </c>
      <c r="I35" s="7">
        <f t="shared" si="0"/>
        <v>3</v>
      </c>
      <c r="J35" s="7">
        <f t="shared" si="1"/>
        <v>6.341860925627441</v>
      </c>
      <c r="K35" s="7">
        <f t="shared" si="2"/>
        <v>2.4512449465164812</v>
      </c>
      <c r="L35" s="7" t="str">
        <f t="shared" si="3"/>
        <v>ОДНОРОДНЫЕ</v>
      </c>
      <c r="M35" s="3">
        <f t="shared" si="4"/>
        <v>1293.6000000000001</v>
      </c>
    </row>
    <row r="36" spans="1:13" s="10" customFormat="1" x14ac:dyDescent="0.25">
      <c r="A36" s="5">
        <v>16</v>
      </c>
      <c r="B36" s="6" t="s">
        <v>56</v>
      </c>
      <c r="C36" s="7" t="s">
        <v>28</v>
      </c>
      <c r="D36" s="8">
        <v>6</v>
      </c>
      <c r="E36" s="4">
        <v>410.97</v>
      </c>
      <c r="F36" s="9">
        <v>399</v>
      </c>
      <c r="G36" s="3">
        <v>418.95</v>
      </c>
      <c r="H36" s="3">
        <f t="shared" si="5"/>
        <v>409.64000000000004</v>
      </c>
      <c r="I36" s="7">
        <f t="shared" si="0"/>
        <v>3</v>
      </c>
      <c r="J36" s="7">
        <f t="shared" si="1"/>
        <v>10.041279798910093</v>
      </c>
      <c r="K36" s="7">
        <f t="shared" si="2"/>
        <v>2.4512449465164758</v>
      </c>
      <c r="L36" s="7" t="str">
        <f t="shared" si="3"/>
        <v>ОДНОРОДНЫЕ</v>
      </c>
      <c r="M36" s="3">
        <f t="shared" si="4"/>
        <v>2457.84</v>
      </c>
    </row>
    <row r="37" spans="1:13" s="10" customFormat="1" ht="30" x14ac:dyDescent="0.25">
      <c r="A37" s="5">
        <v>17</v>
      </c>
      <c r="B37" s="6" t="s">
        <v>57</v>
      </c>
      <c r="C37" s="7" t="s">
        <v>39</v>
      </c>
      <c r="D37" s="8">
        <v>6</v>
      </c>
      <c r="E37" s="4">
        <v>13315.84</v>
      </c>
      <c r="F37" s="9">
        <v>12928</v>
      </c>
      <c r="G37" s="3">
        <v>13574.4</v>
      </c>
      <c r="H37" s="3">
        <f t="shared" si="5"/>
        <v>13272.746666666666</v>
      </c>
      <c r="I37" s="7">
        <f t="shared" si="0"/>
        <v>3</v>
      </c>
      <c r="J37" s="7">
        <f t="shared" si="1"/>
        <v>325.34753193060067</v>
      </c>
      <c r="K37" s="7">
        <f t="shared" si="2"/>
        <v>2.4512449465164758</v>
      </c>
      <c r="L37" s="7" t="str">
        <f t="shared" si="3"/>
        <v>ОДНОРОДНЫЕ</v>
      </c>
      <c r="M37" s="3">
        <f t="shared" si="4"/>
        <v>79636.479999999996</v>
      </c>
    </row>
    <row r="38" spans="1:13" s="10" customFormat="1" ht="30" x14ac:dyDescent="0.25">
      <c r="A38" s="5">
        <v>18</v>
      </c>
      <c r="B38" s="6" t="s">
        <v>58</v>
      </c>
      <c r="C38" s="7" t="s">
        <v>39</v>
      </c>
      <c r="D38" s="8">
        <v>10</v>
      </c>
      <c r="E38" s="4">
        <v>13315.84</v>
      </c>
      <c r="F38" s="9">
        <v>12928</v>
      </c>
      <c r="G38" s="3">
        <v>13574.4</v>
      </c>
      <c r="H38" s="3">
        <f t="shared" si="5"/>
        <v>13272.746666666666</v>
      </c>
      <c r="I38" s="7">
        <f t="shared" si="0"/>
        <v>3</v>
      </c>
      <c r="J38" s="7">
        <f t="shared" si="1"/>
        <v>325.34753193060067</v>
      </c>
      <c r="K38" s="7">
        <f t="shared" si="2"/>
        <v>2.4512449465164758</v>
      </c>
      <c r="L38" s="7" t="str">
        <f t="shared" si="3"/>
        <v>ОДНОРОДНЫЕ</v>
      </c>
      <c r="M38" s="3">
        <f t="shared" si="4"/>
        <v>132727.46666666667</v>
      </c>
    </row>
    <row r="39" spans="1:13" s="10" customFormat="1" ht="30" x14ac:dyDescent="0.25">
      <c r="A39" s="5">
        <v>19</v>
      </c>
      <c r="B39" s="6" t="s">
        <v>59</v>
      </c>
      <c r="C39" s="7" t="s">
        <v>39</v>
      </c>
      <c r="D39" s="8">
        <v>1</v>
      </c>
      <c r="E39" s="4">
        <v>13315.84</v>
      </c>
      <c r="F39" s="9">
        <v>12928</v>
      </c>
      <c r="G39" s="3">
        <v>13574.4</v>
      </c>
      <c r="H39" s="3">
        <f t="shared" si="5"/>
        <v>13272.746666666666</v>
      </c>
      <c r="I39" s="7">
        <f t="shared" si="0"/>
        <v>3</v>
      </c>
      <c r="J39" s="7">
        <f t="shared" si="1"/>
        <v>325.34753193060067</v>
      </c>
      <c r="K39" s="7">
        <f t="shared" si="2"/>
        <v>2.4512449465164758</v>
      </c>
      <c r="L39" s="7" t="str">
        <f t="shared" si="3"/>
        <v>ОДНОРОДНЫЕ</v>
      </c>
      <c r="M39" s="3">
        <f t="shared" si="4"/>
        <v>13272.746666666666</v>
      </c>
    </row>
    <row r="40" spans="1:13" s="10" customFormat="1" ht="30" x14ac:dyDescent="0.25">
      <c r="A40" s="5">
        <v>20</v>
      </c>
      <c r="B40" s="6" t="s">
        <v>60</v>
      </c>
      <c r="C40" s="7" t="s">
        <v>39</v>
      </c>
      <c r="D40" s="8">
        <v>1</v>
      </c>
      <c r="E40" s="4">
        <v>13315.84</v>
      </c>
      <c r="F40" s="9">
        <v>12928</v>
      </c>
      <c r="G40" s="3">
        <v>13574.4</v>
      </c>
      <c r="H40" s="3">
        <f t="shared" si="5"/>
        <v>13272.746666666666</v>
      </c>
      <c r="I40" s="7">
        <f t="shared" si="0"/>
        <v>3</v>
      </c>
      <c r="J40" s="7">
        <f t="shared" si="1"/>
        <v>325.34753193060067</v>
      </c>
      <c r="K40" s="7">
        <f t="shared" si="2"/>
        <v>2.4512449465164758</v>
      </c>
      <c r="L40" s="7" t="str">
        <f t="shared" si="3"/>
        <v>ОДНОРОДНЫЕ</v>
      </c>
      <c r="M40" s="3">
        <f t="shared" si="4"/>
        <v>13272.746666666666</v>
      </c>
    </row>
    <row r="41" spans="1:13" s="10" customFormat="1" x14ac:dyDescent="0.25">
      <c r="A41" s="5">
        <v>21</v>
      </c>
      <c r="B41" s="6" t="s">
        <v>61</v>
      </c>
      <c r="C41" s="7" t="s">
        <v>39</v>
      </c>
      <c r="D41" s="8">
        <v>2</v>
      </c>
      <c r="E41" s="4">
        <v>13315.84</v>
      </c>
      <c r="F41" s="9">
        <v>12928</v>
      </c>
      <c r="G41" s="3">
        <v>13574.4</v>
      </c>
      <c r="H41" s="3">
        <f t="shared" si="5"/>
        <v>13272.746666666666</v>
      </c>
      <c r="I41" s="7">
        <f t="shared" si="0"/>
        <v>3</v>
      </c>
      <c r="J41" s="7">
        <f t="shared" si="1"/>
        <v>325.34753193060067</v>
      </c>
      <c r="K41" s="7">
        <f t="shared" si="2"/>
        <v>2.4512449465164758</v>
      </c>
      <c r="L41" s="7" t="str">
        <f t="shared" si="3"/>
        <v>ОДНОРОДНЫЕ</v>
      </c>
      <c r="M41" s="3">
        <f t="shared" si="4"/>
        <v>26545.493333333332</v>
      </c>
    </row>
    <row r="42" spans="1:13" s="10" customFormat="1" x14ac:dyDescent="0.25">
      <c r="A42" s="5">
        <v>22</v>
      </c>
      <c r="B42" s="6" t="s">
        <v>62</v>
      </c>
      <c r="C42" s="7" t="s">
        <v>28</v>
      </c>
      <c r="D42" s="8">
        <v>2</v>
      </c>
      <c r="E42" s="4">
        <v>6234.59</v>
      </c>
      <c r="F42" s="9">
        <v>6053</v>
      </c>
      <c r="G42" s="3">
        <v>6355.65</v>
      </c>
      <c r="H42" s="3">
        <f t="shared" si="5"/>
        <v>6214.413333333333</v>
      </c>
      <c r="I42" s="7">
        <f t="shared" si="0"/>
        <v>3</v>
      </c>
      <c r="J42" s="7">
        <f t="shared" si="1"/>
        <v>152.33049278897934</v>
      </c>
      <c r="K42" s="7">
        <f t="shared" si="2"/>
        <v>2.451244946516475</v>
      </c>
      <c r="L42" s="7" t="str">
        <f t="shared" si="3"/>
        <v>ОДНОРОДНЫЕ</v>
      </c>
      <c r="M42" s="3">
        <f t="shared" si="4"/>
        <v>12428.826666666666</v>
      </c>
    </row>
    <row r="43" spans="1:13" s="10" customFormat="1" x14ac:dyDescent="0.25">
      <c r="A43" s="5">
        <v>23</v>
      </c>
      <c r="B43" s="6" t="s">
        <v>63</v>
      </c>
      <c r="C43" s="7" t="s">
        <v>28</v>
      </c>
      <c r="D43" s="8">
        <v>2</v>
      </c>
      <c r="E43" s="4">
        <v>6234.59</v>
      </c>
      <c r="F43" s="9">
        <v>6053</v>
      </c>
      <c r="G43" s="3">
        <v>6355.65</v>
      </c>
      <c r="H43" s="3">
        <f t="shared" si="5"/>
        <v>6214.413333333333</v>
      </c>
      <c r="I43" s="7">
        <f t="shared" si="0"/>
        <v>3</v>
      </c>
      <c r="J43" s="7">
        <f t="shared" si="1"/>
        <v>152.33049278897934</v>
      </c>
      <c r="K43" s="7">
        <f t="shared" si="2"/>
        <v>2.451244946516475</v>
      </c>
      <c r="L43" s="7" t="str">
        <f t="shared" si="3"/>
        <v>ОДНОРОДНЫЕ</v>
      </c>
      <c r="M43" s="3">
        <f t="shared" si="4"/>
        <v>12428.826666666666</v>
      </c>
    </row>
    <row r="44" spans="1:13" s="10" customFormat="1" x14ac:dyDescent="0.25">
      <c r="A44" s="5">
        <v>24</v>
      </c>
      <c r="B44" s="6" t="s">
        <v>64</v>
      </c>
      <c r="C44" s="7" t="s">
        <v>28</v>
      </c>
      <c r="D44" s="8">
        <v>6</v>
      </c>
      <c r="E44" s="4">
        <v>6234.59</v>
      </c>
      <c r="F44" s="9">
        <v>6053</v>
      </c>
      <c r="G44" s="3">
        <v>6355.65</v>
      </c>
      <c r="H44" s="3">
        <f t="shared" si="5"/>
        <v>6214.413333333333</v>
      </c>
      <c r="I44" s="7">
        <f t="shared" si="0"/>
        <v>3</v>
      </c>
      <c r="J44" s="7">
        <f t="shared" si="1"/>
        <v>152.33049278897934</v>
      </c>
      <c r="K44" s="7">
        <f t="shared" si="2"/>
        <v>2.451244946516475</v>
      </c>
      <c r="L44" s="7" t="str">
        <f t="shared" si="3"/>
        <v>ОДНОРОДНЫЕ</v>
      </c>
      <c r="M44" s="3">
        <f t="shared" si="4"/>
        <v>37286.479999999996</v>
      </c>
    </row>
    <row r="45" spans="1:13" s="10" customFormat="1" x14ac:dyDescent="0.25">
      <c r="A45" s="5">
        <v>25</v>
      </c>
      <c r="B45" s="6" t="s">
        <v>30</v>
      </c>
      <c r="C45" s="7" t="s">
        <v>28</v>
      </c>
      <c r="D45" s="8">
        <v>4</v>
      </c>
      <c r="E45" s="4">
        <v>6234.59</v>
      </c>
      <c r="F45" s="9">
        <v>6053</v>
      </c>
      <c r="G45" s="3">
        <v>6355.65</v>
      </c>
      <c r="H45" s="3">
        <f t="shared" si="5"/>
        <v>6214.413333333333</v>
      </c>
      <c r="I45" s="7">
        <f t="shared" si="0"/>
        <v>3</v>
      </c>
      <c r="J45" s="7">
        <f t="shared" si="1"/>
        <v>152.33049278897934</v>
      </c>
      <c r="K45" s="7">
        <f t="shared" si="2"/>
        <v>2.451244946516475</v>
      </c>
      <c r="L45" s="7" t="str">
        <f t="shared" si="3"/>
        <v>ОДНОРОДНЫЕ</v>
      </c>
      <c r="M45" s="3">
        <f t="shared" si="4"/>
        <v>24857.653333333332</v>
      </c>
    </row>
    <row r="46" spans="1:13" s="10" customFormat="1" x14ac:dyDescent="0.25">
      <c r="A46" s="5">
        <v>26</v>
      </c>
      <c r="B46" s="6" t="s">
        <v>31</v>
      </c>
      <c r="C46" s="7" t="s">
        <v>28</v>
      </c>
      <c r="D46" s="8">
        <v>2</v>
      </c>
      <c r="E46" s="4">
        <v>6234.59</v>
      </c>
      <c r="F46" s="9">
        <v>6053</v>
      </c>
      <c r="G46" s="3">
        <v>6355.65</v>
      </c>
      <c r="H46" s="3">
        <f t="shared" si="5"/>
        <v>6214.413333333333</v>
      </c>
      <c r="I46" s="7">
        <f t="shared" si="0"/>
        <v>3</v>
      </c>
      <c r="J46" s="7">
        <f t="shared" si="1"/>
        <v>152.33049278897934</v>
      </c>
      <c r="K46" s="7">
        <f t="shared" si="2"/>
        <v>2.451244946516475</v>
      </c>
      <c r="L46" s="7" t="str">
        <f t="shared" si="3"/>
        <v>ОДНОРОДНЫЕ</v>
      </c>
      <c r="M46" s="3">
        <f t="shared" si="4"/>
        <v>12428.826666666666</v>
      </c>
    </row>
    <row r="47" spans="1:13" s="10" customFormat="1" x14ac:dyDescent="0.25">
      <c r="A47" s="5">
        <v>27</v>
      </c>
      <c r="B47" s="6" t="s">
        <v>65</v>
      </c>
      <c r="C47" s="7" t="s">
        <v>40</v>
      </c>
      <c r="D47" s="8">
        <v>5</v>
      </c>
      <c r="E47" s="4">
        <v>6234.59</v>
      </c>
      <c r="F47" s="9">
        <v>6053</v>
      </c>
      <c r="G47" s="3">
        <v>6355.65</v>
      </c>
      <c r="H47" s="3">
        <f t="shared" si="5"/>
        <v>6214.413333333333</v>
      </c>
      <c r="I47" s="7">
        <f t="shared" si="0"/>
        <v>3</v>
      </c>
      <c r="J47" s="7">
        <f t="shared" si="1"/>
        <v>152.33049278897934</v>
      </c>
      <c r="K47" s="7">
        <f t="shared" si="2"/>
        <v>2.451244946516475</v>
      </c>
      <c r="L47" s="7" t="str">
        <f t="shared" si="3"/>
        <v>ОДНОРОДНЫЕ</v>
      </c>
      <c r="M47" s="3">
        <f t="shared" si="4"/>
        <v>31072.066666666666</v>
      </c>
    </row>
    <row r="48" spans="1:13" s="10" customFormat="1" x14ac:dyDescent="0.25">
      <c r="A48" s="5">
        <v>28</v>
      </c>
      <c r="B48" s="6" t="s">
        <v>32</v>
      </c>
      <c r="C48" s="7" t="s">
        <v>28</v>
      </c>
      <c r="D48" s="8">
        <v>3</v>
      </c>
      <c r="E48" s="4">
        <v>6234.59</v>
      </c>
      <c r="F48" s="9">
        <v>6053</v>
      </c>
      <c r="G48" s="3">
        <v>6355.65</v>
      </c>
      <c r="H48" s="3">
        <f t="shared" si="5"/>
        <v>6214.413333333333</v>
      </c>
      <c r="I48" s="7">
        <f t="shared" si="0"/>
        <v>3</v>
      </c>
      <c r="J48" s="7">
        <f t="shared" si="1"/>
        <v>152.33049278897934</v>
      </c>
      <c r="K48" s="7">
        <f t="shared" si="2"/>
        <v>2.451244946516475</v>
      </c>
      <c r="L48" s="7" t="str">
        <f t="shared" si="3"/>
        <v>ОДНОРОДНЫЕ</v>
      </c>
      <c r="M48" s="3">
        <f t="shared" si="4"/>
        <v>18643.239999999998</v>
      </c>
    </row>
    <row r="49" spans="1:13" s="10" customFormat="1" x14ac:dyDescent="0.25">
      <c r="A49" s="5">
        <v>29</v>
      </c>
      <c r="B49" s="6" t="s">
        <v>66</v>
      </c>
      <c r="C49" s="7" t="s">
        <v>28</v>
      </c>
      <c r="D49" s="8">
        <v>4</v>
      </c>
      <c r="E49" s="4">
        <v>6234.59</v>
      </c>
      <c r="F49" s="9">
        <v>6053</v>
      </c>
      <c r="G49" s="3">
        <v>6355.65</v>
      </c>
      <c r="H49" s="3">
        <f t="shared" si="5"/>
        <v>6214.413333333333</v>
      </c>
      <c r="I49" s="7">
        <f t="shared" si="0"/>
        <v>3</v>
      </c>
      <c r="J49" s="7">
        <f t="shared" si="1"/>
        <v>152.33049278897934</v>
      </c>
      <c r="K49" s="7">
        <f t="shared" si="2"/>
        <v>2.451244946516475</v>
      </c>
      <c r="L49" s="7" t="str">
        <f t="shared" si="3"/>
        <v>ОДНОРОДНЫЕ</v>
      </c>
      <c r="M49" s="3">
        <f t="shared" si="4"/>
        <v>24857.653333333332</v>
      </c>
    </row>
    <row r="50" spans="1:13" s="10" customFormat="1" x14ac:dyDescent="0.25">
      <c r="A50" s="5">
        <v>30</v>
      </c>
      <c r="B50" s="6" t="s">
        <v>67</v>
      </c>
      <c r="C50" s="7" t="s">
        <v>28</v>
      </c>
      <c r="D50" s="8">
        <v>4</v>
      </c>
      <c r="E50" s="4">
        <v>6234.59</v>
      </c>
      <c r="F50" s="9">
        <v>6053</v>
      </c>
      <c r="G50" s="3">
        <v>6355.65</v>
      </c>
      <c r="H50" s="3">
        <f t="shared" si="5"/>
        <v>6214.413333333333</v>
      </c>
      <c r="I50" s="7">
        <f t="shared" si="0"/>
        <v>3</v>
      </c>
      <c r="J50" s="7">
        <f t="shared" si="1"/>
        <v>152.33049278897934</v>
      </c>
      <c r="K50" s="7">
        <f t="shared" si="2"/>
        <v>2.451244946516475</v>
      </c>
      <c r="L50" s="7" t="str">
        <f t="shared" si="3"/>
        <v>ОДНОРОДНЫЕ</v>
      </c>
      <c r="M50" s="3">
        <f t="shared" si="4"/>
        <v>24857.653333333332</v>
      </c>
    </row>
    <row r="51" spans="1:13" s="10" customFormat="1" x14ac:dyDescent="0.25">
      <c r="A51" s="5">
        <v>31</v>
      </c>
      <c r="B51" s="6" t="s">
        <v>33</v>
      </c>
      <c r="C51" s="7" t="s">
        <v>28</v>
      </c>
      <c r="D51" s="8">
        <v>4</v>
      </c>
      <c r="E51" s="4">
        <v>6234.59</v>
      </c>
      <c r="F51" s="9">
        <v>6053</v>
      </c>
      <c r="G51" s="3">
        <v>6355.65</v>
      </c>
      <c r="H51" s="3">
        <f t="shared" si="5"/>
        <v>6214.413333333333</v>
      </c>
      <c r="I51" s="7">
        <f t="shared" si="0"/>
        <v>3</v>
      </c>
      <c r="J51" s="7">
        <f t="shared" si="1"/>
        <v>152.33049278897934</v>
      </c>
      <c r="K51" s="7">
        <f t="shared" si="2"/>
        <v>2.451244946516475</v>
      </c>
      <c r="L51" s="7" t="str">
        <f t="shared" si="3"/>
        <v>ОДНОРОДНЫЕ</v>
      </c>
      <c r="M51" s="3">
        <f t="shared" si="4"/>
        <v>24857.653333333332</v>
      </c>
    </row>
    <row r="52" spans="1:13" s="10" customFormat="1" x14ac:dyDescent="0.25">
      <c r="A52" s="5">
        <v>32</v>
      </c>
      <c r="B52" s="6" t="s">
        <v>34</v>
      </c>
      <c r="C52" s="7" t="s">
        <v>28</v>
      </c>
      <c r="D52" s="8">
        <v>3</v>
      </c>
      <c r="E52" s="4">
        <v>6234.59</v>
      </c>
      <c r="F52" s="9">
        <v>6053</v>
      </c>
      <c r="G52" s="3">
        <v>6355.65</v>
      </c>
      <c r="H52" s="3">
        <f t="shared" si="5"/>
        <v>6214.413333333333</v>
      </c>
      <c r="I52" s="7">
        <f t="shared" si="0"/>
        <v>3</v>
      </c>
      <c r="J52" s="7">
        <f t="shared" si="1"/>
        <v>152.33049278897934</v>
      </c>
      <c r="K52" s="7">
        <f t="shared" si="2"/>
        <v>2.451244946516475</v>
      </c>
      <c r="L52" s="7" t="str">
        <f t="shared" si="3"/>
        <v>ОДНОРОДНЫЕ</v>
      </c>
      <c r="M52" s="3">
        <f t="shared" si="4"/>
        <v>18643.239999999998</v>
      </c>
    </row>
    <row r="53" spans="1:13" s="10" customFormat="1" x14ac:dyDescent="0.25">
      <c r="A53" s="5">
        <v>33</v>
      </c>
      <c r="B53" s="6" t="s">
        <v>68</v>
      </c>
      <c r="C53" s="7" t="s">
        <v>28</v>
      </c>
      <c r="D53" s="8">
        <v>4</v>
      </c>
      <c r="E53" s="4">
        <v>6234.59</v>
      </c>
      <c r="F53" s="9">
        <v>6053</v>
      </c>
      <c r="G53" s="3">
        <v>6355.65</v>
      </c>
      <c r="H53" s="3">
        <f t="shared" si="5"/>
        <v>6214.413333333333</v>
      </c>
      <c r="I53" s="7">
        <f t="shared" si="0"/>
        <v>3</v>
      </c>
      <c r="J53" s="7">
        <f t="shared" si="1"/>
        <v>152.33049278897934</v>
      </c>
      <c r="K53" s="7">
        <f t="shared" si="2"/>
        <v>2.451244946516475</v>
      </c>
      <c r="L53" s="7" t="str">
        <f t="shared" si="3"/>
        <v>ОДНОРОДНЫЕ</v>
      </c>
      <c r="M53" s="3">
        <f t="shared" si="4"/>
        <v>24857.653333333332</v>
      </c>
    </row>
    <row r="54" spans="1:13" s="10" customFormat="1" x14ac:dyDescent="0.25">
      <c r="A54" s="5">
        <v>34</v>
      </c>
      <c r="B54" s="6" t="s">
        <v>69</v>
      </c>
      <c r="C54" s="7" t="s">
        <v>28</v>
      </c>
      <c r="D54" s="8">
        <v>3</v>
      </c>
      <c r="E54" s="4">
        <v>6234.59</v>
      </c>
      <c r="F54" s="9">
        <v>6053</v>
      </c>
      <c r="G54" s="3">
        <v>6355.65</v>
      </c>
      <c r="H54" s="3">
        <f t="shared" si="5"/>
        <v>6214.413333333333</v>
      </c>
      <c r="I54" s="7">
        <f t="shared" si="0"/>
        <v>3</v>
      </c>
      <c r="J54" s="7">
        <f t="shared" si="1"/>
        <v>152.33049278897934</v>
      </c>
      <c r="K54" s="7">
        <f t="shared" si="2"/>
        <v>2.451244946516475</v>
      </c>
      <c r="L54" s="7" t="str">
        <f t="shared" si="3"/>
        <v>ОДНОРОДНЫЕ</v>
      </c>
      <c r="M54" s="3">
        <f t="shared" si="4"/>
        <v>18643.239999999998</v>
      </c>
    </row>
    <row r="55" spans="1:13" s="10" customFormat="1" x14ac:dyDescent="0.25">
      <c r="A55" s="5">
        <v>35</v>
      </c>
      <c r="B55" s="6" t="s">
        <v>70</v>
      </c>
      <c r="C55" s="7" t="s">
        <v>28</v>
      </c>
      <c r="D55" s="8">
        <v>3</v>
      </c>
      <c r="E55" s="4">
        <v>6234.59</v>
      </c>
      <c r="F55" s="9">
        <v>6053</v>
      </c>
      <c r="G55" s="3">
        <v>6355.65</v>
      </c>
      <c r="H55" s="3">
        <f t="shared" si="5"/>
        <v>6214.413333333333</v>
      </c>
      <c r="I55" s="7">
        <f t="shared" si="0"/>
        <v>3</v>
      </c>
      <c r="J55" s="7">
        <f t="shared" si="1"/>
        <v>152.33049278897934</v>
      </c>
      <c r="K55" s="7">
        <f t="shared" si="2"/>
        <v>2.451244946516475</v>
      </c>
      <c r="L55" s="7" t="str">
        <f t="shared" si="3"/>
        <v>ОДНОРОДНЫЕ</v>
      </c>
      <c r="M55" s="3">
        <f t="shared" si="4"/>
        <v>18643.239999999998</v>
      </c>
    </row>
    <row r="56" spans="1:13" s="10" customFormat="1" x14ac:dyDescent="0.25">
      <c r="A56" s="5">
        <v>36</v>
      </c>
      <c r="B56" s="6" t="s">
        <v>36</v>
      </c>
      <c r="C56" s="7" t="s">
        <v>28</v>
      </c>
      <c r="D56" s="8">
        <v>2</v>
      </c>
      <c r="E56" s="4">
        <v>6234.59</v>
      </c>
      <c r="F56" s="9">
        <v>6053</v>
      </c>
      <c r="G56" s="3">
        <v>6355.65</v>
      </c>
      <c r="H56" s="3">
        <f t="shared" si="5"/>
        <v>6214.413333333333</v>
      </c>
      <c r="I56" s="7">
        <f t="shared" si="0"/>
        <v>3</v>
      </c>
      <c r="J56" s="7">
        <f t="shared" si="1"/>
        <v>152.33049278897934</v>
      </c>
      <c r="K56" s="7">
        <f t="shared" si="2"/>
        <v>2.451244946516475</v>
      </c>
      <c r="L56" s="7" t="str">
        <f t="shared" si="3"/>
        <v>ОДНОРОДНЫЕ</v>
      </c>
      <c r="M56" s="3">
        <f t="shared" si="4"/>
        <v>12428.826666666666</v>
      </c>
    </row>
    <row r="57" spans="1:13" s="10" customFormat="1" x14ac:dyDescent="0.25">
      <c r="A57" s="5">
        <v>37</v>
      </c>
      <c r="B57" s="6" t="s">
        <v>71</v>
      </c>
      <c r="C57" s="7" t="s">
        <v>28</v>
      </c>
      <c r="D57" s="8">
        <v>5</v>
      </c>
      <c r="E57" s="4">
        <v>6234.59</v>
      </c>
      <c r="F57" s="9">
        <v>6053</v>
      </c>
      <c r="G57" s="3">
        <v>6355.65</v>
      </c>
      <c r="H57" s="3">
        <f t="shared" si="5"/>
        <v>6214.413333333333</v>
      </c>
      <c r="I57" s="7">
        <f t="shared" si="0"/>
        <v>3</v>
      </c>
      <c r="J57" s="7">
        <f t="shared" si="1"/>
        <v>152.33049278897934</v>
      </c>
      <c r="K57" s="7">
        <f t="shared" si="2"/>
        <v>2.451244946516475</v>
      </c>
      <c r="L57" s="7" t="str">
        <f t="shared" si="3"/>
        <v>ОДНОРОДНЫЕ</v>
      </c>
      <c r="M57" s="3">
        <f t="shared" si="4"/>
        <v>31072.066666666666</v>
      </c>
    </row>
    <row r="58" spans="1:13" s="10" customFormat="1" x14ac:dyDescent="0.25">
      <c r="A58" s="5">
        <v>38</v>
      </c>
      <c r="B58" s="6" t="s">
        <v>35</v>
      </c>
      <c r="C58" s="7" t="s">
        <v>28</v>
      </c>
      <c r="D58" s="8">
        <v>3</v>
      </c>
      <c r="E58" s="4">
        <v>6234.59</v>
      </c>
      <c r="F58" s="9">
        <v>6053</v>
      </c>
      <c r="G58" s="3">
        <v>6355.65</v>
      </c>
      <c r="H58" s="3">
        <f t="shared" si="5"/>
        <v>6214.413333333333</v>
      </c>
      <c r="I58" s="7">
        <f t="shared" si="0"/>
        <v>3</v>
      </c>
      <c r="J58" s="7">
        <f t="shared" si="1"/>
        <v>152.33049278897934</v>
      </c>
      <c r="K58" s="7">
        <f t="shared" si="2"/>
        <v>2.451244946516475</v>
      </c>
      <c r="L58" s="7" t="str">
        <f t="shared" si="3"/>
        <v>ОДНОРОДНЫЕ</v>
      </c>
      <c r="M58" s="3">
        <f t="shared" si="4"/>
        <v>18643.239999999998</v>
      </c>
    </row>
    <row r="59" spans="1:13" s="10" customFormat="1" x14ac:dyDescent="0.25">
      <c r="A59" s="5">
        <v>39</v>
      </c>
      <c r="B59" s="6" t="s">
        <v>72</v>
      </c>
      <c r="C59" s="7" t="s">
        <v>28</v>
      </c>
      <c r="D59" s="8">
        <v>3</v>
      </c>
      <c r="E59" s="4">
        <v>6234.59</v>
      </c>
      <c r="F59" s="9">
        <v>6053</v>
      </c>
      <c r="G59" s="3">
        <v>6355.65</v>
      </c>
      <c r="H59" s="3">
        <f t="shared" si="5"/>
        <v>6214.413333333333</v>
      </c>
      <c r="I59" s="7">
        <f t="shared" si="0"/>
        <v>3</v>
      </c>
      <c r="J59" s="7">
        <f t="shared" si="1"/>
        <v>152.33049278897934</v>
      </c>
      <c r="K59" s="7">
        <f t="shared" si="2"/>
        <v>2.451244946516475</v>
      </c>
      <c r="L59" s="7" t="str">
        <f t="shared" si="3"/>
        <v>ОДНОРОДНЫЕ</v>
      </c>
      <c r="M59" s="3">
        <f t="shared" si="4"/>
        <v>18643.239999999998</v>
      </c>
    </row>
    <row r="60" spans="1:13" s="10" customFormat="1" x14ac:dyDescent="0.25">
      <c r="A60" s="5">
        <v>40</v>
      </c>
      <c r="B60" s="6" t="s">
        <v>73</v>
      </c>
      <c r="C60" s="7" t="s">
        <v>28</v>
      </c>
      <c r="D60" s="8">
        <v>3</v>
      </c>
      <c r="E60" s="4">
        <v>6234.59</v>
      </c>
      <c r="F60" s="9">
        <v>6053</v>
      </c>
      <c r="G60" s="3">
        <v>6355.65</v>
      </c>
      <c r="H60" s="3">
        <f t="shared" si="5"/>
        <v>6214.413333333333</v>
      </c>
      <c r="I60" s="7">
        <f t="shared" si="0"/>
        <v>3</v>
      </c>
      <c r="J60" s="7">
        <f t="shared" si="1"/>
        <v>152.33049278897934</v>
      </c>
      <c r="K60" s="7">
        <f t="shared" si="2"/>
        <v>2.451244946516475</v>
      </c>
      <c r="L60" s="7" t="str">
        <f t="shared" si="3"/>
        <v>ОДНОРОДНЫЕ</v>
      </c>
      <c r="M60" s="3">
        <f t="shared" si="4"/>
        <v>18643.239999999998</v>
      </c>
    </row>
    <row r="61" spans="1:13" s="10" customFormat="1" x14ac:dyDescent="0.25">
      <c r="A61" s="5">
        <v>41</v>
      </c>
      <c r="B61" s="6" t="s">
        <v>74</v>
      </c>
      <c r="C61" s="7" t="s">
        <v>28</v>
      </c>
      <c r="D61" s="8">
        <v>3</v>
      </c>
      <c r="E61" s="4">
        <v>6234.59</v>
      </c>
      <c r="F61" s="9">
        <v>6053</v>
      </c>
      <c r="G61" s="3">
        <v>6355.65</v>
      </c>
      <c r="H61" s="3">
        <f t="shared" si="5"/>
        <v>6214.413333333333</v>
      </c>
      <c r="I61" s="7">
        <f t="shared" si="0"/>
        <v>3</v>
      </c>
      <c r="J61" s="7">
        <f t="shared" si="1"/>
        <v>152.33049278897934</v>
      </c>
      <c r="K61" s="7">
        <f t="shared" si="2"/>
        <v>2.451244946516475</v>
      </c>
      <c r="L61" s="7" t="str">
        <f t="shared" si="3"/>
        <v>ОДНОРОДНЫЕ</v>
      </c>
      <c r="M61" s="3">
        <f t="shared" si="4"/>
        <v>18643.239999999998</v>
      </c>
    </row>
    <row r="62" spans="1:13" s="10" customFormat="1" x14ac:dyDescent="0.25">
      <c r="A62" s="5">
        <v>42</v>
      </c>
      <c r="B62" s="6" t="s">
        <v>75</v>
      </c>
      <c r="C62" s="7" t="s">
        <v>28</v>
      </c>
      <c r="D62" s="8">
        <v>3</v>
      </c>
      <c r="E62" s="4">
        <v>6234.59</v>
      </c>
      <c r="F62" s="9">
        <v>6053</v>
      </c>
      <c r="G62" s="3">
        <v>6355.65</v>
      </c>
      <c r="H62" s="3">
        <f t="shared" si="5"/>
        <v>6214.413333333333</v>
      </c>
      <c r="I62" s="7">
        <f t="shared" si="0"/>
        <v>3</v>
      </c>
      <c r="J62" s="7">
        <f t="shared" si="1"/>
        <v>152.33049278897934</v>
      </c>
      <c r="K62" s="7">
        <f t="shared" si="2"/>
        <v>2.451244946516475</v>
      </c>
      <c r="L62" s="7" t="str">
        <f t="shared" si="3"/>
        <v>ОДНОРОДНЫЕ</v>
      </c>
      <c r="M62" s="3">
        <f t="shared" si="4"/>
        <v>18643.239999999998</v>
      </c>
    </row>
    <row r="63" spans="1:13" s="10" customFormat="1" x14ac:dyDescent="0.25">
      <c r="A63" s="5">
        <v>43</v>
      </c>
      <c r="B63" s="6" t="s">
        <v>147</v>
      </c>
      <c r="C63" s="7" t="s">
        <v>39</v>
      </c>
      <c r="D63" s="8">
        <v>4</v>
      </c>
      <c r="E63" s="4">
        <v>12483.6</v>
      </c>
      <c r="F63" s="9">
        <v>12120</v>
      </c>
      <c r="G63" s="3">
        <v>12726</v>
      </c>
      <c r="H63" s="3">
        <f t="shared" si="5"/>
        <v>12443.199999999999</v>
      </c>
      <c r="I63" s="7">
        <f t="shared" si="0"/>
        <v>3</v>
      </c>
      <c r="J63" s="7">
        <f t="shared" si="1"/>
        <v>305.01331118493835</v>
      </c>
      <c r="K63" s="7">
        <f t="shared" si="2"/>
        <v>2.4512449465164776</v>
      </c>
      <c r="L63" s="7" t="str">
        <f t="shared" si="3"/>
        <v>ОДНОРОДНЫЕ</v>
      </c>
      <c r="M63" s="3">
        <f t="shared" si="4"/>
        <v>49772.799999999996</v>
      </c>
    </row>
    <row r="64" spans="1:13" s="10" customFormat="1" ht="30" x14ac:dyDescent="0.25">
      <c r="A64" s="5">
        <v>44</v>
      </c>
      <c r="B64" s="6" t="s">
        <v>76</v>
      </c>
      <c r="C64" s="7" t="s">
        <v>39</v>
      </c>
      <c r="D64" s="8">
        <v>48</v>
      </c>
      <c r="E64" s="4">
        <v>728.21</v>
      </c>
      <c r="F64" s="9">
        <v>707</v>
      </c>
      <c r="G64" s="3">
        <v>742.35</v>
      </c>
      <c r="H64" s="3">
        <f t="shared" si="5"/>
        <v>725.85333333333335</v>
      </c>
      <c r="I64" s="7">
        <f t="shared" si="0"/>
        <v>3</v>
      </c>
      <c r="J64" s="7">
        <f t="shared" si="1"/>
        <v>17.792443152454748</v>
      </c>
      <c r="K64" s="7">
        <f t="shared" si="2"/>
        <v>2.451244946516479</v>
      </c>
      <c r="L64" s="7" t="str">
        <f t="shared" si="3"/>
        <v>ОДНОРОДНЫЕ</v>
      </c>
      <c r="M64" s="3">
        <f t="shared" si="4"/>
        <v>34840.959999999999</v>
      </c>
    </row>
    <row r="65" spans="1:13" s="10" customFormat="1" ht="30" x14ac:dyDescent="0.25">
      <c r="A65" s="5">
        <v>45</v>
      </c>
      <c r="B65" s="6" t="s">
        <v>77</v>
      </c>
      <c r="C65" s="7" t="s">
        <v>39</v>
      </c>
      <c r="D65" s="8">
        <v>3</v>
      </c>
      <c r="E65" s="4">
        <v>1248.3599999999999</v>
      </c>
      <c r="F65" s="9">
        <v>1212</v>
      </c>
      <c r="G65" s="3">
        <v>1272.5999999999999</v>
      </c>
      <c r="H65" s="3">
        <f t="shared" si="5"/>
        <v>1244.32</v>
      </c>
      <c r="I65" s="7">
        <f t="shared" si="0"/>
        <v>3</v>
      </c>
      <c r="J65" s="7">
        <f t="shared" si="1"/>
        <v>30.501331118493781</v>
      </c>
      <c r="K65" s="7">
        <f t="shared" si="2"/>
        <v>2.4512449465164736</v>
      </c>
      <c r="L65" s="7" t="str">
        <f t="shared" si="3"/>
        <v>ОДНОРОДНЫЕ</v>
      </c>
      <c r="M65" s="3">
        <f t="shared" si="4"/>
        <v>3732.96</v>
      </c>
    </row>
    <row r="66" spans="1:13" s="10" customFormat="1" ht="30" x14ac:dyDescent="0.25">
      <c r="A66" s="5">
        <v>46</v>
      </c>
      <c r="B66" s="6" t="s">
        <v>78</v>
      </c>
      <c r="C66" s="7" t="s">
        <v>39</v>
      </c>
      <c r="D66" s="8">
        <v>18</v>
      </c>
      <c r="E66" s="4">
        <v>1248.3599999999999</v>
      </c>
      <c r="F66" s="9">
        <v>1212</v>
      </c>
      <c r="G66" s="3">
        <v>1272.5999999999999</v>
      </c>
      <c r="H66" s="3">
        <f t="shared" si="5"/>
        <v>1244.32</v>
      </c>
      <c r="I66" s="7">
        <f t="shared" si="0"/>
        <v>3</v>
      </c>
      <c r="J66" s="7">
        <f t="shared" si="1"/>
        <v>30.501331118493781</v>
      </c>
      <c r="K66" s="7">
        <f t="shared" si="2"/>
        <v>2.4512449465164736</v>
      </c>
      <c r="L66" s="7" t="str">
        <f t="shared" si="3"/>
        <v>ОДНОРОДНЫЕ</v>
      </c>
      <c r="M66" s="3">
        <f t="shared" si="4"/>
        <v>22397.759999999998</v>
      </c>
    </row>
    <row r="67" spans="1:13" s="10" customFormat="1" x14ac:dyDescent="0.25">
      <c r="A67" s="5">
        <v>47</v>
      </c>
      <c r="B67" s="6" t="s">
        <v>79</v>
      </c>
      <c r="C67" s="7" t="s">
        <v>28</v>
      </c>
      <c r="D67" s="8">
        <v>4</v>
      </c>
      <c r="E67" s="4">
        <v>478.95</v>
      </c>
      <c r="F67" s="9">
        <v>465</v>
      </c>
      <c r="G67" s="3">
        <v>488.25</v>
      </c>
      <c r="H67" s="3">
        <f t="shared" si="5"/>
        <v>477.40000000000003</v>
      </c>
      <c r="I67" s="7">
        <f t="shared" si="0"/>
        <v>3</v>
      </c>
      <c r="J67" s="7">
        <f t="shared" si="1"/>
        <v>11.702243374669662</v>
      </c>
      <c r="K67" s="7">
        <f t="shared" si="2"/>
        <v>2.4512449465164772</v>
      </c>
      <c r="L67" s="7" t="str">
        <f t="shared" si="3"/>
        <v>ОДНОРОДНЫЕ</v>
      </c>
      <c r="M67" s="3">
        <f t="shared" si="4"/>
        <v>1909.6000000000001</v>
      </c>
    </row>
    <row r="68" spans="1:13" s="10" customFormat="1" x14ac:dyDescent="0.25">
      <c r="A68" s="5">
        <v>48</v>
      </c>
      <c r="B68" s="6" t="s">
        <v>80</v>
      </c>
      <c r="C68" s="7" t="s">
        <v>39</v>
      </c>
      <c r="D68" s="8">
        <v>1</v>
      </c>
      <c r="E68" s="4">
        <v>3068.37</v>
      </c>
      <c r="F68" s="9">
        <v>2979</v>
      </c>
      <c r="G68" s="3">
        <v>3127.95</v>
      </c>
      <c r="H68" s="3">
        <f t="shared" si="5"/>
        <v>3058.44</v>
      </c>
      <c r="I68" s="7">
        <f t="shared" si="0"/>
        <v>3</v>
      </c>
      <c r="J68" s="7">
        <f t="shared" si="1"/>
        <v>74.969855942238453</v>
      </c>
      <c r="K68" s="7">
        <f t="shared" si="2"/>
        <v>2.4512449465164741</v>
      </c>
      <c r="L68" s="7" t="str">
        <f t="shared" si="3"/>
        <v>ОДНОРОДНЫЕ</v>
      </c>
      <c r="M68" s="3">
        <f t="shared" si="4"/>
        <v>3058.44</v>
      </c>
    </row>
    <row r="69" spans="1:13" s="10" customFormat="1" x14ac:dyDescent="0.25">
      <c r="A69" s="5">
        <v>49</v>
      </c>
      <c r="B69" s="6" t="s">
        <v>81</v>
      </c>
      <c r="C69" s="7" t="s">
        <v>39</v>
      </c>
      <c r="D69" s="8">
        <v>2</v>
      </c>
      <c r="E69" s="4">
        <v>3068.37</v>
      </c>
      <c r="F69" s="9">
        <v>2979</v>
      </c>
      <c r="G69" s="3">
        <v>3127.95</v>
      </c>
      <c r="H69" s="3">
        <f t="shared" si="5"/>
        <v>3058.44</v>
      </c>
      <c r="I69" s="7">
        <f t="shared" si="0"/>
        <v>3</v>
      </c>
      <c r="J69" s="7">
        <f t="shared" si="1"/>
        <v>74.969855942238453</v>
      </c>
      <c r="K69" s="7">
        <f t="shared" si="2"/>
        <v>2.4512449465164741</v>
      </c>
      <c r="L69" s="7" t="str">
        <f t="shared" si="3"/>
        <v>ОДНОРОДНЫЕ</v>
      </c>
      <c r="M69" s="3">
        <f t="shared" si="4"/>
        <v>6116.88</v>
      </c>
    </row>
    <row r="70" spans="1:13" s="10" customFormat="1" x14ac:dyDescent="0.25">
      <c r="A70" s="5">
        <v>50</v>
      </c>
      <c r="B70" s="6" t="s">
        <v>82</v>
      </c>
      <c r="C70" s="7" t="s">
        <v>39</v>
      </c>
      <c r="D70" s="8">
        <v>2</v>
      </c>
      <c r="E70" s="4">
        <v>3068.37</v>
      </c>
      <c r="F70" s="9">
        <v>2979</v>
      </c>
      <c r="G70" s="3">
        <v>3127.95</v>
      </c>
      <c r="H70" s="3">
        <f t="shared" si="5"/>
        <v>3058.44</v>
      </c>
      <c r="I70" s="7">
        <f t="shared" si="0"/>
        <v>3</v>
      </c>
      <c r="J70" s="7">
        <f t="shared" si="1"/>
        <v>74.969855942238453</v>
      </c>
      <c r="K70" s="7">
        <f t="shared" si="2"/>
        <v>2.4512449465164741</v>
      </c>
      <c r="L70" s="7" t="str">
        <f t="shared" si="3"/>
        <v>ОДНОРОДНЫЕ</v>
      </c>
      <c r="M70" s="3">
        <f t="shared" si="4"/>
        <v>6116.88</v>
      </c>
    </row>
    <row r="71" spans="1:13" s="10" customFormat="1" x14ac:dyDescent="0.25">
      <c r="A71" s="5">
        <v>51</v>
      </c>
      <c r="B71" s="6" t="s">
        <v>83</v>
      </c>
      <c r="C71" s="7" t="s">
        <v>39</v>
      </c>
      <c r="D71" s="8">
        <v>2</v>
      </c>
      <c r="E71" s="4">
        <v>3068.37</v>
      </c>
      <c r="F71" s="9">
        <v>2979</v>
      </c>
      <c r="G71" s="3">
        <v>3127.95</v>
      </c>
      <c r="H71" s="3">
        <f t="shared" si="5"/>
        <v>3058.44</v>
      </c>
      <c r="I71" s="7">
        <f t="shared" si="0"/>
        <v>3</v>
      </c>
      <c r="J71" s="7">
        <f t="shared" si="1"/>
        <v>74.969855942238453</v>
      </c>
      <c r="K71" s="7">
        <f t="shared" si="2"/>
        <v>2.4512449465164741</v>
      </c>
      <c r="L71" s="7" t="str">
        <f t="shared" si="3"/>
        <v>ОДНОРОДНЫЕ</v>
      </c>
      <c r="M71" s="3">
        <f t="shared" si="4"/>
        <v>6116.88</v>
      </c>
    </row>
    <row r="72" spans="1:13" s="10" customFormat="1" x14ac:dyDescent="0.25">
      <c r="A72" s="5">
        <v>52</v>
      </c>
      <c r="B72" s="6" t="s">
        <v>84</v>
      </c>
      <c r="C72" s="7" t="s">
        <v>39</v>
      </c>
      <c r="D72" s="8">
        <v>1</v>
      </c>
      <c r="E72" s="4">
        <v>3068.37</v>
      </c>
      <c r="F72" s="9">
        <v>2979</v>
      </c>
      <c r="G72" s="3">
        <v>3127.95</v>
      </c>
      <c r="H72" s="3">
        <f t="shared" si="5"/>
        <v>3058.44</v>
      </c>
      <c r="I72" s="7">
        <f t="shared" si="0"/>
        <v>3</v>
      </c>
      <c r="J72" s="7">
        <f t="shared" si="1"/>
        <v>74.969855942238453</v>
      </c>
      <c r="K72" s="7">
        <f t="shared" si="2"/>
        <v>2.4512449465164741</v>
      </c>
      <c r="L72" s="7" t="str">
        <f t="shared" si="3"/>
        <v>ОДНОРОДНЫЕ</v>
      </c>
      <c r="M72" s="3">
        <f t="shared" si="4"/>
        <v>3058.44</v>
      </c>
    </row>
    <row r="73" spans="1:13" s="10" customFormat="1" x14ac:dyDescent="0.25">
      <c r="A73" s="5">
        <v>53</v>
      </c>
      <c r="B73" s="6" t="s">
        <v>85</v>
      </c>
      <c r="C73" s="7" t="s">
        <v>39</v>
      </c>
      <c r="D73" s="8">
        <v>1</v>
      </c>
      <c r="E73" s="4">
        <v>3068.37</v>
      </c>
      <c r="F73" s="9">
        <v>2979</v>
      </c>
      <c r="G73" s="3">
        <v>3127.95</v>
      </c>
      <c r="H73" s="3">
        <f t="shared" si="5"/>
        <v>3058.44</v>
      </c>
      <c r="I73" s="7">
        <f t="shared" si="0"/>
        <v>3</v>
      </c>
      <c r="J73" s="7">
        <f t="shared" si="1"/>
        <v>74.969855942238453</v>
      </c>
      <c r="K73" s="7">
        <f t="shared" si="2"/>
        <v>2.4512449465164741</v>
      </c>
      <c r="L73" s="7" t="str">
        <f t="shared" si="3"/>
        <v>ОДНОРОДНЫЕ</v>
      </c>
      <c r="M73" s="3">
        <f t="shared" si="4"/>
        <v>3058.44</v>
      </c>
    </row>
    <row r="74" spans="1:13" s="10" customFormat="1" x14ac:dyDescent="0.25">
      <c r="A74" s="5">
        <v>54</v>
      </c>
      <c r="B74" s="6" t="s">
        <v>86</v>
      </c>
      <c r="C74" s="7" t="s">
        <v>39</v>
      </c>
      <c r="D74" s="8">
        <v>1</v>
      </c>
      <c r="E74" s="4">
        <v>3068.37</v>
      </c>
      <c r="F74" s="9">
        <v>2979</v>
      </c>
      <c r="G74" s="3">
        <v>3127.95</v>
      </c>
      <c r="H74" s="3">
        <f t="shared" si="5"/>
        <v>3058.44</v>
      </c>
      <c r="I74" s="7">
        <f t="shared" si="0"/>
        <v>3</v>
      </c>
      <c r="J74" s="7">
        <f t="shared" si="1"/>
        <v>74.969855942238453</v>
      </c>
      <c r="K74" s="7">
        <f t="shared" si="2"/>
        <v>2.4512449465164741</v>
      </c>
      <c r="L74" s="7" t="str">
        <f t="shared" si="3"/>
        <v>ОДНОРОДНЫЕ</v>
      </c>
      <c r="M74" s="3">
        <f t="shared" si="4"/>
        <v>3058.44</v>
      </c>
    </row>
    <row r="75" spans="1:13" s="10" customFormat="1" x14ac:dyDescent="0.25">
      <c r="A75" s="5">
        <v>55</v>
      </c>
      <c r="B75" s="6" t="s">
        <v>87</v>
      </c>
      <c r="C75" s="7" t="s">
        <v>39</v>
      </c>
      <c r="D75" s="8">
        <v>1</v>
      </c>
      <c r="E75" s="4">
        <v>3068.37</v>
      </c>
      <c r="F75" s="9">
        <v>2979</v>
      </c>
      <c r="G75" s="3">
        <v>3127.95</v>
      </c>
      <c r="H75" s="3">
        <f t="shared" si="5"/>
        <v>3058.44</v>
      </c>
      <c r="I75" s="7">
        <f t="shared" si="0"/>
        <v>3</v>
      </c>
      <c r="J75" s="7">
        <f t="shared" si="1"/>
        <v>74.969855942238453</v>
      </c>
      <c r="K75" s="7">
        <f t="shared" si="2"/>
        <v>2.4512449465164741</v>
      </c>
      <c r="L75" s="7" t="str">
        <f t="shared" si="3"/>
        <v>ОДНОРОДНЫЕ</v>
      </c>
      <c r="M75" s="3">
        <f t="shared" si="4"/>
        <v>3058.44</v>
      </c>
    </row>
    <row r="76" spans="1:13" s="10" customFormat="1" x14ac:dyDescent="0.25">
      <c r="A76" s="5">
        <v>56</v>
      </c>
      <c r="B76" s="6" t="s">
        <v>88</v>
      </c>
      <c r="C76" s="7" t="s">
        <v>39</v>
      </c>
      <c r="D76" s="8">
        <v>2</v>
      </c>
      <c r="E76" s="4">
        <v>3068.37</v>
      </c>
      <c r="F76" s="9">
        <v>2979</v>
      </c>
      <c r="G76" s="3">
        <v>3127.95</v>
      </c>
      <c r="H76" s="3">
        <f t="shared" si="5"/>
        <v>3058.44</v>
      </c>
      <c r="I76" s="7">
        <f t="shared" si="0"/>
        <v>3</v>
      </c>
      <c r="J76" s="7">
        <f t="shared" si="1"/>
        <v>74.969855942238453</v>
      </c>
      <c r="K76" s="7">
        <f t="shared" si="2"/>
        <v>2.4512449465164741</v>
      </c>
      <c r="L76" s="7" t="str">
        <f t="shared" si="3"/>
        <v>ОДНОРОДНЫЕ</v>
      </c>
      <c r="M76" s="3">
        <f t="shared" si="4"/>
        <v>6116.88</v>
      </c>
    </row>
    <row r="77" spans="1:13" s="10" customFormat="1" x14ac:dyDescent="0.25">
      <c r="A77" s="5">
        <v>57</v>
      </c>
      <c r="B77" s="6" t="s">
        <v>89</v>
      </c>
      <c r="C77" s="7" t="s">
        <v>39</v>
      </c>
      <c r="D77" s="8">
        <v>2</v>
      </c>
      <c r="E77" s="4">
        <v>3068.37</v>
      </c>
      <c r="F77" s="9">
        <v>2979</v>
      </c>
      <c r="G77" s="3">
        <v>3127.95</v>
      </c>
      <c r="H77" s="3">
        <f t="shared" si="5"/>
        <v>3058.44</v>
      </c>
      <c r="I77" s="7">
        <f t="shared" si="0"/>
        <v>3</v>
      </c>
      <c r="J77" s="7">
        <f t="shared" si="1"/>
        <v>74.969855942238453</v>
      </c>
      <c r="K77" s="7">
        <f t="shared" si="2"/>
        <v>2.4512449465164741</v>
      </c>
      <c r="L77" s="7" t="str">
        <f t="shared" si="3"/>
        <v>ОДНОРОДНЫЕ</v>
      </c>
      <c r="M77" s="3">
        <f t="shared" si="4"/>
        <v>6116.88</v>
      </c>
    </row>
    <row r="78" spans="1:13" s="10" customFormat="1" x14ac:dyDescent="0.25">
      <c r="A78" s="5">
        <v>58</v>
      </c>
      <c r="B78" s="6" t="s">
        <v>90</v>
      </c>
      <c r="C78" s="7" t="s">
        <v>39</v>
      </c>
      <c r="D78" s="8">
        <v>2</v>
      </c>
      <c r="E78" s="4">
        <v>3068.37</v>
      </c>
      <c r="F78" s="9">
        <v>2979</v>
      </c>
      <c r="G78" s="3">
        <v>3127.95</v>
      </c>
      <c r="H78" s="3">
        <f t="shared" si="5"/>
        <v>3058.44</v>
      </c>
      <c r="I78" s="7">
        <f t="shared" si="0"/>
        <v>3</v>
      </c>
      <c r="J78" s="7">
        <f t="shared" si="1"/>
        <v>74.969855942238453</v>
      </c>
      <c r="K78" s="7">
        <f t="shared" si="2"/>
        <v>2.4512449465164741</v>
      </c>
      <c r="L78" s="7" t="str">
        <f t="shared" si="3"/>
        <v>ОДНОРОДНЫЕ</v>
      </c>
      <c r="M78" s="3">
        <f t="shared" si="4"/>
        <v>6116.88</v>
      </c>
    </row>
    <row r="79" spans="1:13" s="10" customFormat="1" x14ac:dyDescent="0.25">
      <c r="A79" s="5">
        <v>59</v>
      </c>
      <c r="B79" s="6" t="s">
        <v>91</v>
      </c>
      <c r="C79" s="7" t="s">
        <v>39</v>
      </c>
      <c r="D79" s="8">
        <v>1</v>
      </c>
      <c r="E79" s="4">
        <v>3068.37</v>
      </c>
      <c r="F79" s="9">
        <v>2979</v>
      </c>
      <c r="G79" s="3">
        <v>3127.95</v>
      </c>
      <c r="H79" s="3">
        <f t="shared" si="5"/>
        <v>3058.44</v>
      </c>
      <c r="I79" s="7">
        <f t="shared" si="0"/>
        <v>3</v>
      </c>
      <c r="J79" s="7">
        <f t="shared" si="1"/>
        <v>74.969855942238453</v>
      </c>
      <c r="K79" s="7">
        <f t="shared" si="2"/>
        <v>2.4512449465164741</v>
      </c>
      <c r="L79" s="7" t="str">
        <f t="shared" si="3"/>
        <v>ОДНОРОДНЫЕ</v>
      </c>
      <c r="M79" s="3">
        <f t="shared" si="4"/>
        <v>3058.44</v>
      </c>
    </row>
    <row r="80" spans="1:13" s="10" customFormat="1" x14ac:dyDescent="0.25">
      <c r="A80" s="5">
        <v>60</v>
      </c>
      <c r="B80" s="6" t="s">
        <v>92</v>
      </c>
      <c r="C80" s="7" t="s">
        <v>39</v>
      </c>
      <c r="D80" s="8">
        <v>2</v>
      </c>
      <c r="E80" s="4">
        <v>3068.37</v>
      </c>
      <c r="F80" s="9">
        <v>2979</v>
      </c>
      <c r="G80" s="3">
        <v>3127.95</v>
      </c>
      <c r="H80" s="3">
        <f t="shared" si="5"/>
        <v>3058.44</v>
      </c>
      <c r="I80" s="7">
        <f t="shared" si="0"/>
        <v>3</v>
      </c>
      <c r="J80" s="7">
        <f t="shared" si="1"/>
        <v>74.969855942238453</v>
      </c>
      <c r="K80" s="7">
        <f t="shared" si="2"/>
        <v>2.4512449465164741</v>
      </c>
      <c r="L80" s="7" t="str">
        <f t="shared" si="3"/>
        <v>ОДНОРОДНЫЕ</v>
      </c>
      <c r="M80" s="3">
        <f t="shared" si="4"/>
        <v>6116.88</v>
      </c>
    </row>
    <row r="81" spans="1:13" s="10" customFormat="1" ht="30" x14ac:dyDescent="0.25">
      <c r="A81" s="5">
        <v>61</v>
      </c>
      <c r="B81" s="6" t="s">
        <v>93</v>
      </c>
      <c r="C81" s="7" t="s">
        <v>39</v>
      </c>
      <c r="D81" s="8">
        <v>2</v>
      </c>
      <c r="E81" s="4">
        <v>15984.57</v>
      </c>
      <c r="F81" s="9">
        <v>15519</v>
      </c>
      <c r="G81" s="3">
        <v>16294.95</v>
      </c>
      <c r="H81" s="3">
        <f t="shared" si="5"/>
        <v>15932.840000000002</v>
      </c>
      <c r="I81" s="7">
        <f t="shared" si="0"/>
        <v>3</v>
      </c>
      <c r="J81" s="7">
        <f t="shared" si="1"/>
        <v>390.55293533655617</v>
      </c>
      <c r="K81" s="7">
        <f t="shared" si="2"/>
        <v>2.4512449465164785</v>
      </c>
      <c r="L81" s="7" t="str">
        <f t="shared" si="3"/>
        <v>ОДНОРОДНЫЕ</v>
      </c>
      <c r="M81" s="3">
        <f t="shared" si="4"/>
        <v>31865.680000000004</v>
      </c>
    </row>
    <row r="82" spans="1:13" s="10" customFormat="1" ht="30" x14ac:dyDescent="0.25">
      <c r="A82" s="5">
        <v>62</v>
      </c>
      <c r="B82" s="6" t="s">
        <v>94</v>
      </c>
      <c r="C82" s="7" t="s">
        <v>39</v>
      </c>
      <c r="D82" s="8">
        <v>2</v>
      </c>
      <c r="E82" s="4">
        <v>9206.14</v>
      </c>
      <c r="F82" s="9">
        <v>8938</v>
      </c>
      <c r="G82" s="3">
        <v>9384.9</v>
      </c>
      <c r="H82" s="3">
        <f t="shared" si="5"/>
        <v>9176.3466666666664</v>
      </c>
      <c r="I82" s="7">
        <f t="shared" si="0"/>
        <v>3</v>
      </c>
      <c r="J82" s="7">
        <f t="shared" si="1"/>
        <v>224.93473394149967</v>
      </c>
      <c r="K82" s="7">
        <f t="shared" si="2"/>
        <v>2.4512449465164754</v>
      </c>
      <c r="L82" s="7" t="str">
        <f t="shared" si="3"/>
        <v>ОДНОРОДНЫЕ</v>
      </c>
      <c r="M82" s="3">
        <f t="shared" si="4"/>
        <v>18352.693333333333</v>
      </c>
    </row>
    <row r="83" spans="1:13" s="10" customFormat="1" x14ac:dyDescent="0.25">
      <c r="A83" s="5">
        <v>63</v>
      </c>
      <c r="B83" s="6" t="s">
        <v>95</v>
      </c>
      <c r="C83" s="7" t="s">
        <v>39</v>
      </c>
      <c r="D83" s="8">
        <v>2</v>
      </c>
      <c r="E83" s="4">
        <v>10278.370000000001</v>
      </c>
      <c r="F83" s="9">
        <v>9979</v>
      </c>
      <c r="G83" s="3">
        <v>10477.950000000001</v>
      </c>
      <c r="H83" s="3">
        <f t="shared" si="5"/>
        <v>10245.106666666668</v>
      </c>
      <c r="I83" s="7">
        <f t="shared" si="0"/>
        <v>3</v>
      </c>
      <c r="J83" s="7">
        <f t="shared" si="1"/>
        <v>251.13265943188975</v>
      </c>
      <c r="K83" s="7">
        <f t="shared" si="2"/>
        <v>2.4512449465164803</v>
      </c>
      <c r="L83" s="7" t="str">
        <f t="shared" si="3"/>
        <v>ОДНОРОДНЫЕ</v>
      </c>
      <c r="M83" s="3">
        <f t="shared" si="4"/>
        <v>20490.213333333337</v>
      </c>
    </row>
    <row r="84" spans="1:13" s="10" customFormat="1" x14ac:dyDescent="0.25">
      <c r="A84" s="5">
        <v>64</v>
      </c>
      <c r="B84" s="6" t="s">
        <v>96</v>
      </c>
      <c r="C84" s="7" t="s">
        <v>39</v>
      </c>
      <c r="D84" s="8">
        <v>2</v>
      </c>
      <c r="E84" s="4">
        <v>12431.07</v>
      </c>
      <c r="F84" s="9">
        <v>12069</v>
      </c>
      <c r="G84" s="3">
        <v>12672.45</v>
      </c>
      <c r="H84" s="3">
        <f t="shared" si="5"/>
        <v>12390.840000000002</v>
      </c>
      <c r="I84" s="7">
        <f t="shared" si="0"/>
        <v>3</v>
      </c>
      <c r="J84" s="7">
        <f t="shared" si="1"/>
        <v>303.72983933094258</v>
      </c>
      <c r="K84" s="7">
        <f t="shared" si="2"/>
        <v>2.4512449465164794</v>
      </c>
      <c r="L84" s="7" t="str">
        <f t="shared" si="3"/>
        <v>ОДНОРОДНЫЕ</v>
      </c>
      <c r="M84" s="3">
        <f t="shared" si="4"/>
        <v>24781.680000000004</v>
      </c>
    </row>
    <row r="85" spans="1:13" s="10" customFormat="1" x14ac:dyDescent="0.25">
      <c r="A85" s="5">
        <v>65</v>
      </c>
      <c r="B85" s="6" t="s">
        <v>97</v>
      </c>
      <c r="C85" s="7" t="s">
        <v>39</v>
      </c>
      <c r="D85" s="8">
        <v>2</v>
      </c>
      <c r="E85" s="4">
        <v>10278.370000000001</v>
      </c>
      <c r="F85" s="9">
        <v>9979</v>
      </c>
      <c r="G85" s="3">
        <v>10477.950000000001</v>
      </c>
      <c r="H85" s="3">
        <f t="shared" si="5"/>
        <v>10245.106666666668</v>
      </c>
      <c r="I85" s="7">
        <f t="shared" ref="I85:I135" si="6" xml:space="preserve"> COUNT(E85:G85)</f>
        <v>3</v>
      </c>
      <c r="J85" s="7">
        <f t="shared" ref="J85:J135" si="7">STDEV(E85:G85)</f>
        <v>251.13265943188975</v>
      </c>
      <c r="K85" s="7">
        <f t="shared" ref="K85:K135" si="8">J85/H85*100</f>
        <v>2.4512449465164803</v>
      </c>
      <c r="L85" s="7" t="str">
        <f t="shared" ref="L85:L135" si="9">IF(K85&lt;33,"ОДНОРОДНЫЕ","НЕОДНОРОДНЫЕ")</f>
        <v>ОДНОРОДНЫЕ</v>
      </c>
      <c r="M85" s="3">
        <f t="shared" ref="M85:M135" si="10">D85*H85</f>
        <v>20490.213333333337</v>
      </c>
    </row>
    <row r="86" spans="1:13" s="10" customFormat="1" x14ac:dyDescent="0.25">
      <c r="A86" s="5">
        <v>66</v>
      </c>
      <c r="B86" s="6" t="s">
        <v>98</v>
      </c>
      <c r="C86" s="7" t="s">
        <v>39</v>
      </c>
      <c r="D86" s="8">
        <v>1</v>
      </c>
      <c r="E86" s="4">
        <v>10278.370000000001</v>
      </c>
      <c r="F86" s="9">
        <v>9979</v>
      </c>
      <c r="G86" s="3">
        <v>10477.950000000001</v>
      </c>
      <c r="H86" s="3">
        <f t="shared" ref="H86:H136" si="11">AVERAGE(E86:G86)</f>
        <v>10245.106666666668</v>
      </c>
      <c r="I86" s="7">
        <f t="shared" si="6"/>
        <v>3</v>
      </c>
      <c r="J86" s="7">
        <f t="shared" si="7"/>
        <v>251.13265943188975</v>
      </c>
      <c r="K86" s="7">
        <f t="shared" si="8"/>
        <v>2.4512449465164803</v>
      </c>
      <c r="L86" s="7" t="str">
        <f t="shared" si="9"/>
        <v>ОДНОРОДНЫЕ</v>
      </c>
      <c r="M86" s="3">
        <f t="shared" si="10"/>
        <v>10245.106666666668</v>
      </c>
    </row>
    <row r="87" spans="1:13" s="10" customFormat="1" x14ac:dyDescent="0.25">
      <c r="A87" s="5">
        <v>67</v>
      </c>
      <c r="B87" s="6" t="s">
        <v>99</v>
      </c>
      <c r="C87" s="7" t="s">
        <v>39</v>
      </c>
      <c r="D87" s="8">
        <v>1</v>
      </c>
      <c r="E87" s="4">
        <v>5768</v>
      </c>
      <c r="F87" s="9">
        <v>5600</v>
      </c>
      <c r="G87" s="3">
        <v>5880</v>
      </c>
      <c r="H87" s="3">
        <f t="shared" si="11"/>
        <v>5749.333333333333</v>
      </c>
      <c r="I87" s="7">
        <f t="shared" si="6"/>
        <v>3</v>
      </c>
      <c r="J87" s="7">
        <f t="shared" si="7"/>
        <v>140.93024279172067</v>
      </c>
      <c r="K87" s="7">
        <f t="shared" si="8"/>
        <v>2.4512449465164772</v>
      </c>
      <c r="L87" s="7" t="str">
        <f t="shared" si="9"/>
        <v>ОДНОРОДНЫЕ</v>
      </c>
      <c r="M87" s="3">
        <f t="shared" si="10"/>
        <v>5749.333333333333</v>
      </c>
    </row>
    <row r="88" spans="1:13" s="10" customFormat="1" x14ac:dyDescent="0.25">
      <c r="A88" s="5">
        <v>68</v>
      </c>
      <c r="B88" s="6" t="s">
        <v>100</v>
      </c>
      <c r="C88" s="7" t="s">
        <v>39</v>
      </c>
      <c r="D88" s="8">
        <v>2</v>
      </c>
      <c r="E88" s="4">
        <v>10278.370000000001</v>
      </c>
      <c r="F88" s="9">
        <v>9979</v>
      </c>
      <c r="G88" s="3">
        <v>10477.950000000001</v>
      </c>
      <c r="H88" s="3">
        <f t="shared" si="11"/>
        <v>10245.106666666668</v>
      </c>
      <c r="I88" s="7">
        <f t="shared" si="6"/>
        <v>3</v>
      </c>
      <c r="J88" s="7">
        <f t="shared" si="7"/>
        <v>251.13265943188975</v>
      </c>
      <c r="K88" s="7">
        <f t="shared" si="8"/>
        <v>2.4512449465164803</v>
      </c>
      <c r="L88" s="7" t="str">
        <f t="shared" si="9"/>
        <v>ОДНОРОДНЫЕ</v>
      </c>
      <c r="M88" s="3">
        <f t="shared" si="10"/>
        <v>20490.213333333337</v>
      </c>
    </row>
    <row r="89" spans="1:13" s="10" customFormat="1" x14ac:dyDescent="0.25">
      <c r="A89" s="5">
        <v>69</v>
      </c>
      <c r="B89" s="6" t="s">
        <v>101</v>
      </c>
      <c r="C89" s="7" t="s">
        <v>39</v>
      </c>
      <c r="D89" s="8">
        <v>3</v>
      </c>
      <c r="E89" s="4">
        <v>5766.97</v>
      </c>
      <c r="F89" s="9">
        <v>5599</v>
      </c>
      <c r="G89" s="3">
        <v>5878.95</v>
      </c>
      <c r="H89" s="3">
        <f t="shared" si="11"/>
        <v>5748.3066666666673</v>
      </c>
      <c r="I89" s="7">
        <f t="shared" si="6"/>
        <v>3</v>
      </c>
      <c r="J89" s="7">
        <f t="shared" si="7"/>
        <v>140.90507667693635</v>
      </c>
      <c r="K89" s="7">
        <f t="shared" si="8"/>
        <v>2.4512449465164754</v>
      </c>
      <c r="L89" s="7" t="str">
        <f t="shared" si="9"/>
        <v>ОДНОРОДНЫЕ</v>
      </c>
      <c r="M89" s="3">
        <f t="shared" si="10"/>
        <v>17244.920000000002</v>
      </c>
    </row>
    <row r="90" spans="1:13" s="10" customFormat="1" x14ac:dyDescent="0.25">
      <c r="A90" s="5">
        <v>70</v>
      </c>
      <c r="B90" s="6" t="s">
        <v>102</v>
      </c>
      <c r="C90" s="7" t="s">
        <v>39</v>
      </c>
      <c r="D90" s="8">
        <v>1</v>
      </c>
      <c r="E90" s="4">
        <v>10278.370000000001</v>
      </c>
      <c r="F90" s="9">
        <v>9979</v>
      </c>
      <c r="G90" s="3">
        <v>10477.950000000001</v>
      </c>
      <c r="H90" s="3">
        <f t="shared" si="11"/>
        <v>10245.106666666668</v>
      </c>
      <c r="I90" s="7">
        <f t="shared" si="6"/>
        <v>3</v>
      </c>
      <c r="J90" s="7">
        <f t="shared" si="7"/>
        <v>251.13265943188975</v>
      </c>
      <c r="K90" s="7">
        <f t="shared" si="8"/>
        <v>2.4512449465164803</v>
      </c>
      <c r="L90" s="7" t="str">
        <f t="shared" si="9"/>
        <v>ОДНОРОДНЫЕ</v>
      </c>
      <c r="M90" s="3">
        <f t="shared" si="10"/>
        <v>10245.106666666668</v>
      </c>
    </row>
    <row r="91" spans="1:13" s="10" customFormat="1" x14ac:dyDescent="0.25">
      <c r="A91" s="5">
        <v>71</v>
      </c>
      <c r="B91" s="6" t="s">
        <v>103</v>
      </c>
      <c r="C91" s="7" t="s">
        <v>39</v>
      </c>
      <c r="D91" s="8">
        <v>1</v>
      </c>
      <c r="E91" s="4">
        <v>11131.21</v>
      </c>
      <c r="F91" s="9">
        <v>10807</v>
      </c>
      <c r="G91" s="3">
        <v>11347.35</v>
      </c>
      <c r="H91" s="3">
        <f t="shared" si="11"/>
        <v>11095.186666666666</v>
      </c>
      <c r="I91" s="7">
        <f t="shared" si="6"/>
        <v>3</v>
      </c>
      <c r="J91" s="7">
        <f t="shared" si="7"/>
        <v>271.97020247323672</v>
      </c>
      <c r="K91" s="7">
        <f t="shared" si="8"/>
        <v>2.4512449465164781</v>
      </c>
      <c r="L91" s="7" t="str">
        <f t="shared" si="9"/>
        <v>ОДНОРОДНЫЕ</v>
      </c>
      <c r="M91" s="3">
        <f t="shared" si="10"/>
        <v>11095.186666666666</v>
      </c>
    </row>
    <row r="92" spans="1:13" s="10" customFormat="1" ht="30" x14ac:dyDescent="0.25">
      <c r="A92" s="5">
        <v>72</v>
      </c>
      <c r="B92" s="6" t="s">
        <v>104</v>
      </c>
      <c r="C92" s="7" t="s">
        <v>39</v>
      </c>
      <c r="D92" s="8">
        <v>2</v>
      </c>
      <c r="E92" s="4">
        <v>2860.31</v>
      </c>
      <c r="F92" s="9">
        <v>2777</v>
      </c>
      <c r="G92" s="3">
        <v>2915.85</v>
      </c>
      <c r="H92" s="3">
        <f t="shared" si="11"/>
        <v>2851.0533333333333</v>
      </c>
      <c r="I92" s="7">
        <f t="shared" si="6"/>
        <v>3</v>
      </c>
      <c r="J92" s="7">
        <f t="shared" si="7"/>
        <v>69.886300755822859</v>
      </c>
      <c r="K92" s="7">
        <f t="shared" si="8"/>
        <v>2.4512449465164754</v>
      </c>
      <c r="L92" s="7" t="str">
        <f t="shared" si="9"/>
        <v>ОДНОРОДНЫЕ</v>
      </c>
      <c r="M92" s="3">
        <f t="shared" si="10"/>
        <v>5702.1066666666666</v>
      </c>
    </row>
    <row r="93" spans="1:13" s="10" customFormat="1" ht="30" x14ac:dyDescent="0.25">
      <c r="A93" s="5">
        <v>73</v>
      </c>
      <c r="B93" s="6" t="s">
        <v>105</v>
      </c>
      <c r="C93" s="7" t="s">
        <v>39</v>
      </c>
      <c r="D93" s="8">
        <v>1</v>
      </c>
      <c r="E93" s="4">
        <v>2865.46</v>
      </c>
      <c r="F93" s="9">
        <v>2782</v>
      </c>
      <c r="G93" s="3">
        <v>2921.1</v>
      </c>
      <c r="H93" s="3">
        <f t="shared" si="11"/>
        <v>2856.1866666666665</v>
      </c>
      <c r="I93" s="7">
        <f t="shared" si="6"/>
        <v>3</v>
      </c>
      <c r="J93" s="7">
        <f t="shared" si="7"/>
        <v>70.012131329744051</v>
      </c>
      <c r="K93" s="7">
        <f t="shared" si="8"/>
        <v>2.4512449465164758</v>
      </c>
      <c r="L93" s="7" t="str">
        <f t="shared" si="9"/>
        <v>ОДНОРОДНЫЕ</v>
      </c>
      <c r="M93" s="3">
        <f t="shared" si="10"/>
        <v>2856.1866666666665</v>
      </c>
    </row>
    <row r="94" spans="1:13" s="10" customFormat="1" ht="30" x14ac:dyDescent="0.25">
      <c r="A94" s="5">
        <v>74</v>
      </c>
      <c r="B94" s="6" t="s">
        <v>106</v>
      </c>
      <c r="C94" s="7" t="s">
        <v>39</v>
      </c>
      <c r="D94" s="8">
        <v>4</v>
      </c>
      <c r="E94" s="4">
        <v>2596.63</v>
      </c>
      <c r="F94" s="9">
        <v>2521</v>
      </c>
      <c r="G94" s="3">
        <v>2647.05</v>
      </c>
      <c r="H94" s="3">
        <f t="shared" si="11"/>
        <v>2588.2266666666669</v>
      </c>
      <c r="I94" s="7">
        <f t="shared" si="6"/>
        <v>3</v>
      </c>
      <c r="J94" s="7">
        <f t="shared" si="7"/>
        <v>63.443775371058628</v>
      </c>
      <c r="K94" s="7">
        <f t="shared" si="8"/>
        <v>2.4512449465164803</v>
      </c>
      <c r="L94" s="7" t="str">
        <f t="shared" si="9"/>
        <v>ОДНОРОДНЫЕ</v>
      </c>
      <c r="M94" s="3">
        <f t="shared" si="10"/>
        <v>10352.906666666668</v>
      </c>
    </row>
    <row r="95" spans="1:13" s="10" customFormat="1" ht="30" x14ac:dyDescent="0.25">
      <c r="A95" s="5">
        <v>75</v>
      </c>
      <c r="B95" s="6" t="s">
        <v>107</v>
      </c>
      <c r="C95" s="7" t="s">
        <v>39</v>
      </c>
      <c r="D95" s="8">
        <v>2</v>
      </c>
      <c r="E95" s="4">
        <v>322.39</v>
      </c>
      <c r="F95" s="9">
        <v>313</v>
      </c>
      <c r="G95" s="3">
        <v>328.65</v>
      </c>
      <c r="H95" s="3">
        <f t="shared" si="11"/>
        <v>321.34666666666664</v>
      </c>
      <c r="I95" s="7">
        <f t="shared" si="6"/>
        <v>3</v>
      </c>
      <c r="J95" s="7">
        <f t="shared" si="7"/>
        <v>7.8769939274658043</v>
      </c>
      <c r="K95" s="7">
        <f t="shared" si="8"/>
        <v>2.4512449465164741</v>
      </c>
      <c r="L95" s="7" t="str">
        <f t="shared" si="9"/>
        <v>ОДНОРОДНЫЕ</v>
      </c>
      <c r="M95" s="3">
        <f t="shared" si="10"/>
        <v>642.69333333333327</v>
      </c>
    </row>
    <row r="96" spans="1:13" s="10" customFormat="1" ht="30" x14ac:dyDescent="0.25">
      <c r="A96" s="5">
        <v>76</v>
      </c>
      <c r="B96" s="6" t="s">
        <v>108</v>
      </c>
      <c r="C96" s="7" t="s">
        <v>39</v>
      </c>
      <c r="D96" s="8">
        <v>4</v>
      </c>
      <c r="E96" s="4">
        <v>5329.22</v>
      </c>
      <c r="F96" s="9">
        <v>5174</v>
      </c>
      <c r="G96" s="3">
        <v>5432.7</v>
      </c>
      <c r="H96" s="3">
        <f t="shared" si="11"/>
        <v>5311.9733333333343</v>
      </c>
      <c r="I96" s="7">
        <f t="shared" si="6"/>
        <v>3</v>
      </c>
      <c r="J96" s="7">
        <f t="shared" si="7"/>
        <v>130.20947789363612</v>
      </c>
      <c r="K96" s="7">
        <f t="shared" si="8"/>
        <v>2.4512449465164754</v>
      </c>
      <c r="L96" s="7" t="str">
        <f t="shared" si="9"/>
        <v>ОДНОРОДНЫЕ</v>
      </c>
      <c r="M96" s="3">
        <f t="shared" si="10"/>
        <v>21247.893333333337</v>
      </c>
    </row>
    <row r="97" spans="1:15" s="10" customFormat="1" x14ac:dyDescent="0.25">
      <c r="A97" s="5">
        <v>77</v>
      </c>
      <c r="B97" s="6" t="s">
        <v>109</v>
      </c>
      <c r="C97" s="7" t="s">
        <v>28</v>
      </c>
      <c r="D97" s="8">
        <v>20</v>
      </c>
      <c r="E97" s="4">
        <v>4316.7299999999996</v>
      </c>
      <c r="F97" s="9">
        <v>4191</v>
      </c>
      <c r="G97" s="3">
        <v>4400.55</v>
      </c>
      <c r="H97" s="3">
        <f t="shared" si="11"/>
        <v>4302.7599999999993</v>
      </c>
      <c r="I97" s="7">
        <f t="shared" si="6"/>
        <v>3</v>
      </c>
      <c r="J97" s="7">
        <f t="shared" si="7"/>
        <v>105.47118706073242</v>
      </c>
      <c r="K97" s="7">
        <f t="shared" si="8"/>
        <v>2.4512449465164785</v>
      </c>
      <c r="L97" s="7" t="str">
        <f t="shared" si="9"/>
        <v>ОДНОРОДНЫЕ</v>
      </c>
      <c r="M97" s="3">
        <f t="shared" si="10"/>
        <v>86055.199999999983</v>
      </c>
    </row>
    <row r="98" spans="1:15" s="10" customFormat="1" ht="30" x14ac:dyDescent="0.25">
      <c r="A98" s="5">
        <v>78</v>
      </c>
      <c r="B98" s="6" t="s">
        <v>110</v>
      </c>
      <c r="C98" s="7" t="s">
        <v>39</v>
      </c>
      <c r="D98" s="8">
        <v>5</v>
      </c>
      <c r="E98" s="4">
        <v>342.99</v>
      </c>
      <c r="F98" s="9">
        <v>333</v>
      </c>
      <c r="G98" s="3">
        <v>349.65</v>
      </c>
      <c r="H98" s="3">
        <f t="shared" si="11"/>
        <v>341.87999999999994</v>
      </c>
      <c r="I98" s="7">
        <f t="shared" si="6"/>
        <v>3</v>
      </c>
      <c r="J98" s="7">
        <f t="shared" si="7"/>
        <v>8.3803162231505226</v>
      </c>
      <c r="K98" s="7">
        <f t="shared" si="8"/>
        <v>2.451244946516475</v>
      </c>
      <c r="L98" s="7" t="str">
        <f t="shared" si="9"/>
        <v>ОДНОРОДНЫЕ</v>
      </c>
      <c r="M98" s="3">
        <f t="shared" si="10"/>
        <v>1709.3999999999996</v>
      </c>
    </row>
    <row r="99" spans="1:15" s="10" customFormat="1" ht="30" x14ac:dyDescent="0.25">
      <c r="A99" s="5">
        <v>79</v>
      </c>
      <c r="B99" s="6" t="s">
        <v>111</v>
      </c>
      <c r="C99" s="7" t="s">
        <v>39</v>
      </c>
      <c r="D99" s="14">
        <v>6</v>
      </c>
      <c r="E99" s="4">
        <v>270.89</v>
      </c>
      <c r="F99" s="9">
        <v>263</v>
      </c>
      <c r="G99" s="3">
        <v>276.14999999999998</v>
      </c>
      <c r="H99" s="3">
        <f t="shared" si="11"/>
        <v>270.01333333333332</v>
      </c>
      <c r="I99" s="7">
        <f t="shared" si="6"/>
        <v>3</v>
      </c>
      <c r="J99" s="7">
        <f t="shared" si="7"/>
        <v>6.6186881882540121</v>
      </c>
      <c r="K99" s="7">
        <f t="shared" si="8"/>
        <v>2.4512449465164727</v>
      </c>
      <c r="L99" s="7" t="str">
        <f t="shared" si="9"/>
        <v>ОДНОРОДНЫЕ</v>
      </c>
      <c r="M99" s="3">
        <f t="shared" si="10"/>
        <v>1620.08</v>
      </c>
    </row>
    <row r="100" spans="1:15" s="10" customFormat="1" ht="30" x14ac:dyDescent="0.25">
      <c r="A100" s="5">
        <v>80</v>
      </c>
      <c r="B100" s="6" t="s">
        <v>112</v>
      </c>
      <c r="C100" s="7" t="s">
        <v>39</v>
      </c>
      <c r="D100" s="8">
        <v>2</v>
      </c>
      <c r="E100" s="4">
        <v>624.17999999999995</v>
      </c>
      <c r="F100" s="9">
        <v>606</v>
      </c>
      <c r="G100" s="3">
        <v>636.29999999999995</v>
      </c>
      <c r="H100" s="3">
        <f t="shared" si="11"/>
        <v>622.16</v>
      </c>
      <c r="I100" s="7">
        <f t="shared" si="6"/>
        <v>3</v>
      </c>
      <c r="J100" s="7">
        <f t="shared" si="7"/>
        <v>15.25066555924689</v>
      </c>
      <c r="K100" s="7">
        <f t="shared" si="8"/>
        <v>2.4512449465164736</v>
      </c>
      <c r="L100" s="7" t="str">
        <f t="shared" si="9"/>
        <v>ОДНОРОДНЫЕ</v>
      </c>
      <c r="M100" s="3">
        <f t="shared" si="10"/>
        <v>1244.32</v>
      </c>
    </row>
    <row r="101" spans="1:15" s="10" customFormat="1" ht="30" x14ac:dyDescent="0.25">
      <c r="A101" s="5">
        <v>81</v>
      </c>
      <c r="B101" s="6" t="s">
        <v>113</v>
      </c>
      <c r="C101" s="7" t="s">
        <v>39</v>
      </c>
      <c r="D101" s="8">
        <v>6</v>
      </c>
      <c r="E101" s="4">
        <v>582.98</v>
      </c>
      <c r="F101" s="9">
        <v>566</v>
      </c>
      <c r="G101" s="3">
        <v>594.29999999999995</v>
      </c>
      <c r="H101" s="3">
        <f t="shared" si="11"/>
        <v>581.09333333333336</v>
      </c>
      <c r="I101" s="7">
        <f t="shared" si="6"/>
        <v>3</v>
      </c>
      <c r="J101" s="7">
        <f t="shared" si="7"/>
        <v>14.244020967877461</v>
      </c>
      <c r="K101" s="7">
        <f t="shared" si="8"/>
        <v>2.4512449465164736</v>
      </c>
      <c r="L101" s="7" t="str">
        <f t="shared" si="9"/>
        <v>ОДНОРОДНЫЕ</v>
      </c>
      <c r="M101" s="3">
        <f t="shared" si="10"/>
        <v>3486.5600000000004</v>
      </c>
    </row>
    <row r="102" spans="1:15" s="10" customFormat="1" ht="30" x14ac:dyDescent="0.25">
      <c r="A102" s="5">
        <v>82</v>
      </c>
      <c r="B102" s="6" t="s">
        <v>114</v>
      </c>
      <c r="C102" s="7" t="s">
        <v>39</v>
      </c>
      <c r="D102" s="8">
        <v>2</v>
      </c>
      <c r="E102" s="4">
        <v>8051.51</v>
      </c>
      <c r="F102" s="9">
        <v>7817</v>
      </c>
      <c r="G102" s="3">
        <v>8207.85</v>
      </c>
      <c r="H102" s="3">
        <f t="shared" si="11"/>
        <v>8025.4533333333338</v>
      </c>
      <c r="I102" s="7">
        <f t="shared" si="6"/>
        <v>3</v>
      </c>
      <c r="J102" s="7">
        <f t="shared" si="7"/>
        <v>196.72351926837169</v>
      </c>
      <c r="K102" s="7">
        <f t="shared" si="8"/>
        <v>2.4512449465164794</v>
      </c>
      <c r="L102" s="7" t="str">
        <f t="shared" si="9"/>
        <v>ОДНОРОДНЫЕ</v>
      </c>
      <c r="M102" s="3">
        <f t="shared" si="10"/>
        <v>16050.906666666668</v>
      </c>
    </row>
    <row r="103" spans="1:15" s="10" customFormat="1" x14ac:dyDescent="0.25">
      <c r="A103" s="5">
        <v>83</v>
      </c>
      <c r="B103" s="6" t="s">
        <v>115</v>
      </c>
      <c r="C103" s="7" t="s">
        <v>39</v>
      </c>
      <c r="D103" s="8">
        <v>1</v>
      </c>
      <c r="E103" s="4">
        <v>1893.14</v>
      </c>
      <c r="F103" s="9">
        <v>1838</v>
      </c>
      <c r="G103" s="3">
        <v>1929.9</v>
      </c>
      <c r="H103" s="3">
        <f t="shared" si="11"/>
        <v>1887.0133333333335</v>
      </c>
      <c r="I103" s="7">
        <f t="shared" si="6"/>
        <v>3</v>
      </c>
      <c r="J103" s="7">
        <f t="shared" si="7"/>
        <v>46.25531897342551</v>
      </c>
      <c r="K103" s="7">
        <f t="shared" si="8"/>
        <v>2.4512449465164794</v>
      </c>
      <c r="L103" s="7" t="str">
        <f t="shared" si="9"/>
        <v>ОДНОРОДНЫЕ</v>
      </c>
      <c r="M103" s="3">
        <f t="shared" si="10"/>
        <v>1887.0133333333335</v>
      </c>
      <c r="O103" s="15"/>
    </row>
    <row r="104" spans="1:15" s="10" customFormat="1" ht="30" x14ac:dyDescent="0.25">
      <c r="A104" s="5">
        <v>84</v>
      </c>
      <c r="B104" s="6" t="s">
        <v>116</v>
      </c>
      <c r="C104" s="7" t="s">
        <v>28</v>
      </c>
      <c r="D104" s="8">
        <v>5</v>
      </c>
      <c r="E104" s="4">
        <v>655.08000000000004</v>
      </c>
      <c r="F104" s="9">
        <v>636</v>
      </c>
      <c r="G104" s="3">
        <v>667.8</v>
      </c>
      <c r="H104" s="3">
        <f t="shared" si="11"/>
        <v>652.95999999999992</v>
      </c>
      <c r="I104" s="7">
        <f t="shared" si="6"/>
        <v>3</v>
      </c>
      <c r="J104" s="7">
        <f t="shared" si="7"/>
        <v>16.005649002773971</v>
      </c>
      <c r="K104" s="7">
        <f t="shared" si="8"/>
        <v>2.4512449465164745</v>
      </c>
      <c r="L104" s="7" t="str">
        <f t="shared" si="9"/>
        <v>ОДНОРОДНЫЕ</v>
      </c>
      <c r="M104" s="3">
        <f t="shared" si="10"/>
        <v>3264.7999999999997</v>
      </c>
    </row>
    <row r="105" spans="1:15" s="10" customFormat="1" ht="45" x14ac:dyDescent="0.25">
      <c r="A105" s="5">
        <v>85</v>
      </c>
      <c r="B105" s="6" t="s">
        <v>117</v>
      </c>
      <c r="C105" s="7" t="s">
        <v>28</v>
      </c>
      <c r="D105" s="8">
        <v>1</v>
      </c>
      <c r="E105" s="4">
        <v>6592</v>
      </c>
      <c r="F105" s="9">
        <v>6400</v>
      </c>
      <c r="G105" s="3">
        <v>6720</v>
      </c>
      <c r="H105" s="3">
        <f t="shared" si="11"/>
        <v>6570.666666666667</v>
      </c>
      <c r="I105" s="7">
        <f t="shared" si="6"/>
        <v>3</v>
      </c>
      <c r="J105" s="7">
        <f t="shared" si="7"/>
        <v>161.06313461910935</v>
      </c>
      <c r="K105" s="7">
        <f t="shared" si="8"/>
        <v>2.4512449465164772</v>
      </c>
      <c r="L105" s="7" t="str">
        <f t="shared" si="9"/>
        <v>ОДНОРОДНЫЕ</v>
      </c>
      <c r="M105" s="3">
        <f t="shared" si="10"/>
        <v>6570.666666666667</v>
      </c>
    </row>
    <row r="106" spans="1:15" s="10" customFormat="1" ht="30" x14ac:dyDescent="0.25">
      <c r="A106" s="5">
        <v>86</v>
      </c>
      <c r="B106" s="6" t="s">
        <v>118</v>
      </c>
      <c r="C106" s="7" t="s">
        <v>39</v>
      </c>
      <c r="D106" s="8">
        <v>15</v>
      </c>
      <c r="E106" s="4">
        <v>675.68</v>
      </c>
      <c r="F106" s="9">
        <v>656</v>
      </c>
      <c r="G106" s="3">
        <v>688.8</v>
      </c>
      <c r="H106" s="3">
        <f t="shared" si="11"/>
        <v>673.49333333333323</v>
      </c>
      <c r="I106" s="7">
        <f t="shared" si="6"/>
        <v>3</v>
      </c>
      <c r="J106" s="7">
        <f t="shared" si="7"/>
        <v>16.508971298458679</v>
      </c>
      <c r="K106" s="7">
        <f t="shared" si="8"/>
        <v>2.4512449465164736</v>
      </c>
      <c r="L106" s="7" t="str">
        <f t="shared" si="9"/>
        <v>ОДНОРОДНЫЕ</v>
      </c>
      <c r="M106" s="3">
        <f t="shared" si="10"/>
        <v>10102.399999999998</v>
      </c>
    </row>
    <row r="107" spans="1:15" s="10" customFormat="1" x14ac:dyDescent="0.25">
      <c r="A107" s="5">
        <v>87</v>
      </c>
      <c r="B107" s="6" t="s">
        <v>37</v>
      </c>
      <c r="C107" s="7" t="s">
        <v>39</v>
      </c>
      <c r="D107" s="8">
        <v>2</v>
      </c>
      <c r="E107" s="4">
        <v>1695.38</v>
      </c>
      <c r="F107" s="9">
        <v>1646</v>
      </c>
      <c r="G107" s="3">
        <v>1728.3</v>
      </c>
      <c r="H107" s="3">
        <f t="shared" si="11"/>
        <v>1689.8933333333334</v>
      </c>
      <c r="I107" s="7">
        <f t="shared" si="6"/>
        <v>3</v>
      </c>
      <c r="J107" s="7">
        <f t="shared" si="7"/>
        <v>41.423424934852164</v>
      </c>
      <c r="K107" s="7">
        <f t="shared" si="8"/>
        <v>2.4512449465164758</v>
      </c>
      <c r="L107" s="7" t="str">
        <f t="shared" si="9"/>
        <v>ОДНОРОДНЫЕ</v>
      </c>
      <c r="M107" s="3">
        <f t="shared" si="10"/>
        <v>3379.7866666666669</v>
      </c>
    </row>
    <row r="108" spans="1:15" s="10" customFormat="1" x14ac:dyDescent="0.25">
      <c r="A108" s="5">
        <v>88</v>
      </c>
      <c r="B108" s="6" t="s">
        <v>119</v>
      </c>
      <c r="C108" s="7" t="s">
        <v>28</v>
      </c>
      <c r="D108" s="8">
        <v>2</v>
      </c>
      <c r="E108" s="4">
        <v>106.09</v>
      </c>
      <c r="F108" s="9">
        <v>103</v>
      </c>
      <c r="G108" s="3">
        <v>108.15</v>
      </c>
      <c r="H108" s="3">
        <f t="shared" si="11"/>
        <v>105.74666666666667</v>
      </c>
      <c r="I108" s="7">
        <f t="shared" si="6"/>
        <v>3</v>
      </c>
      <c r="J108" s="7">
        <f t="shared" si="7"/>
        <v>2.5921098227762935</v>
      </c>
      <c r="K108" s="7">
        <f t="shared" si="8"/>
        <v>2.4512449465164798</v>
      </c>
      <c r="L108" s="7" t="str">
        <f t="shared" si="9"/>
        <v>ОДНОРОДНЫЕ</v>
      </c>
      <c r="M108" s="3">
        <f t="shared" si="10"/>
        <v>211.49333333333334</v>
      </c>
    </row>
    <row r="109" spans="1:15" s="10" customFormat="1" ht="30" x14ac:dyDescent="0.25">
      <c r="A109" s="5">
        <v>89</v>
      </c>
      <c r="B109" s="6" t="s">
        <v>120</v>
      </c>
      <c r="C109" s="7" t="s">
        <v>28</v>
      </c>
      <c r="D109" s="8">
        <v>70</v>
      </c>
      <c r="E109" s="4">
        <v>2184.63</v>
      </c>
      <c r="F109" s="9">
        <v>2121</v>
      </c>
      <c r="G109" s="3">
        <v>2227.0500000000002</v>
      </c>
      <c r="H109" s="3">
        <f t="shared" si="11"/>
        <v>2177.56</v>
      </c>
      <c r="I109" s="7">
        <f t="shared" si="6"/>
        <v>3</v>
      </c>
      <c r="J109" s="7">
        <f t="shared" si="7"/>
        <v>53.37732945736429</v>
      </c>
      <c r="K109" s="7">
        <f t="shared" si="8"/>
        <v>2.4512449465164816</v>
      </c>
      <c r="L109" s="7" t="str">
        <f t="shared" si="9"/>
        <v>ОДНОРОДНЫЕ</v>
      </c>
      <c r="M109" s="3">
        <f t="shared" si="10"/>
        <v>152429.19999999998</v>
      </c>
    </row>
    <row r="110" spans="1:15" s="10" customFormat="1" x14ac:dyDescent="0.25">
      <c r="A110" s="5">
        <v>90</v>
      </c>
      <c r="B110" s="6" t="s">
        <v>121</v>
      </c>
      <c r="C110" s="7" t="s">
        <v>28</v>
      </c>
      <c r="D110" s="8">
        <v>90</v>
      </c>
      <c r="E110" s="4">
        <v>1372.99</v>
      </c>
      <c r="F110" s="9">
        <v>1333</v>
      </c>
      <c r="G110" s="3">
        <v>1399.65</v>
      </c>
      <c r="H110" s="3">
        <f t="shared" si="11"/>
        <v>1368.5466666666664</v>
      </c>
      <c r="I110" s="7">
        <f t="shared" si="6"/>
        <v>3</v>
      </c>
      <c r="J110" s="7">
        <f t="shared" si="7"/>
        <v>33.54643100738641</v>
      </c>
      <c r="K110" s="7">
        <f t="shared" si="8"/>
        <v>2.4512449465164807</v>
      </c>
      <c r="L110" s="7" t="str">
        <f t="shared" si="9"/>
        <v>ОДНОРОДНЫЕ</v>
      </c>
      <c r="M110" s="3">
        <f t="shared" si="10"/>
        <v>123169.19999999998</v>
      </c>
    </row>
    <row r="111" spans="1:15" s="10" customFormat="1" ht="30" x14ac:dyDescent="0.25">
      <c r="A111" s="5">
        <v>91</v>
      </c>
      <c r="B111" s="6" t="s">
        <v>122</v>
      </c>
      <c r="C111" s="7" t="s">
        <v>28</v>
      </c>
      <c r="D111" s="8">
        <v>50</v>
      </c>
      <c r="E111" s="4">
        <v>987.77</v>
      </c>
      <c r="F111" s="9">
        <v>959</v>
      </c>
      <c r="G111" s="3">
        <v>1006.95</v>
      </c>
      <c r="H111" s="3">
        <f t="shared" si="11"/>
        <v>984.57333333333338</v>
      </c>
      <c r="I111" s="7">
        <f t="shared" si="6"/>
        <v>3</v>
      </c>
      <c r="J111" s="7">
        <f t="shared" si="7"/>
        <v>24.134304078082184</v>
      </c>
      <c r="K111" s="7">
        <f t="shared" si="8"/>
        <v>2.451244946516479</v>
      </c>
      <c r="L111" s="7" t="str">
        <f t="shared" si="9"/>
        <v>ОДНОРОДНЫЕ</v>
      </c>
      <c r="M111" s="3">
        <f t="shared" si="10"/>
        <v>49228.666666666672</v>
      </c>
    </row>
    <row r="112" spans="1:15" s="10" customFormat="1" ht="30" x14ac:dyDescent="0.25">
      <c r="A112" s="5">
        <v>92</v>
      </c>
      <c r="B112" s="6" t="s">
        <v>123</v>
      </c>
      <c r="C112" s="7" t="s">
        <v>28</v>
      </c>
      <c r="D112" s="8">
        <v>2</v>
      </c>
      <c r="E112" s="4">
        <v>1820.01</v>
      </c>
      <c r="F112" s="9">
        <v>1767</v>
      </c>
      <c r="G112" s="3">
        <v>1855.35</v>
      </c>
      <c r="H112" s="3">
        <f t="shared" si="11"/>
        <v>1814.1200000000001</v>
      </c>
      <c r="I112" s="7">
        <f t="shared" si="6"/>
        <v>3</v>
      </c>
      <c r="J112" s="7">
        <f t="shared" si="7"/>
        <v>44.468524823744673</v>
      </c>
      <c r="K112" s="7">
        <f t="shared" si="8"/>
        <v>2.4512449465164745</v>
      </c>
      <c r="L112" s="7" t="str">
        <f t="shared" si="9"/>
        <v>ОДНОРОДНЫЕ</v>
      </c>
      <c r="M112" s="3">
        <f t="shared" si="10"/>
        <v>3628.2400000000002</v>
      </c>
    </row>
    <row r="113" spans="1:13" s="10" customFormat="1" x14ac:dyDescent="0.25">
      <c r="A113" s="5">
        <v>93</v>
      </c>
      <c r="B113" s="6" t="s">
        <v>124</v>
      </c>
      <c r="C113" s="7" t="s">
        <v>28</v>
      </c>
      <c r="D113" s="8">
        <v>12</v>
      </c>
      <c r="E113" s="4">
        <v>7853.75</v>
      </c>
      <c r="F113" s="9">
        <v>7625</v>
      </c>
      <c r="G113" s="3">
        <v>8006.25</v>
      </c>
      <c r="H113" s="3">
        <f t="shared" si="11"/>
        <v>7828.333333333333</v>
      </c>
      <c r="I113" s="7">
        <f t="shared" si="6"/>
        <v>3</v>
      </c>
      <c r="J113" s="7">
        <f t="shared" si="7"/>
        <v>191.89162522979822</v>
      </c>
      <c r="K113" s="7">
        <f t="shared" si="8"/>
        <v>2.4512449465164772</v>
      </c>
      <c r="L113" s="7" t="str">
        <f t="shared" si="9"/>
        <v>ОДНОРОДНЫЕ</v>
      </c>
      <c r="M113" s="3">
        <f t="shared" si="10"/>
        <v>93940</v>
      </c>
    </row>
    <row r="114" spans="1:13" s="10" customFormat="1" ht="30" x14ac:dyDescent="0.25">
      <c r="A114" s="5">
        <v>94</v>
      </c>
      <c r="B114" s="6" t="s">
        <v>125</v>
      </c>
      <c r="C114" s="7" t="s">
        <v>28</v>
      </c>
      <c r="D114" s="8">
        <v>40</v>
      </c>
      <c r="E114" s="4">
        <v>667.44</v>
      </c>
      <c r="F114" s="9">
        <v>648</v>
      </c>
      <c r="G114" s="3">
        <v>680.4</v>
      </c>
      <c r="H114" s="3">
        <f t="shared" si="11"/>
        <v>665.28000000000009</v>
      </c>
      <c r="I114" s="7">
        <f t="shared" si="6"/>
        <v>3</v>
      </c>
      <c r="J114" s="7">
        <f t="shared" si="7"/>
        <v>16.307642380184813</v>
      </c>
      <c r="K114" s="7">
        <f t="shared" si="8"/>
        <v>2.4512449465164758</v>
      </c>
      <c r="L114" s="7" t="str">
        <f t="shared" si="9"/>
        <v>ОДНОРОДНЫЕ</v>
      </c>
      <c r="M114" s="3">
        <f t="shared" si="10"/>
        <v>26611.200000000004</v>
      </c>
    </row>
    <row r="115" spans="1:13" s="10" customFormat="1" x14ac:dyDescent="0.25">
      <c r="A115" s="5">
        <v>95</v>
      </c>
      <c r="B115" s="6" t="s">
        <v>148</v>
      </c>
      <c r="C115" s="7" t="s">
        <v>28</v>
      </c>
      <c r="D115" s="8">
        <v>2</v>
      </c>
      <c r="E115" s="4">
        <v>883.74</v>
      </c>
      <c r="F115" s="9">
        <v>858</v>
      </c>
      <c r="G115" s="3">
        <v>900.9</v>
      </c>
      <c r="H115" s="3">
        <f t="shared" si="11"/>
        <v>880.88</v>
      </c>
      <c r="I115" s="7">
        <f t="shared" si="6"/>
        <v>3</v>
      </c>
      <c r="J115" s="7">
        <f t="shared" si="7"/>
        <v>21.592526484874334</v>
      </c>
      <c r="K115" s="7">
        <f t="shared" si="8"/>
        <v>2.4512449465164758</v>
      </c>
      <c r="L115" s="7" t="str">
        <f t="shared" si="9"/>
        <v>ОДНОРОДНЫЕ</v>
      </c>
      <c r="M115" s="3">
        <f t="shared" si="10"/>
        <v>1761.76</v>
      </c>
    </row>
    <row r="116" spans="1:13" s="10" customFormat="1" ht="30" x14ac:dyDescent="0.25">
      <c r="A116" s="5">
        <v>96</v>
      </c>
      <c r="B116" s="6" t="s">
        <v>126</v>
      </c>
      <c r="C116" s="7" t="s">
        <v>28</v>
      </c>
      <c r="D116" s="8">
        <v>1</v>
      </c>
      <c r="E116" s="4">
        <v>8536.64</v>
      </c>
      <c r="F116" s="9">
        <v>8288</v>
      </c>
      <c r="G116" s="3">
        <v>8702.4</v>
      </c>
      <c r="H116" s="3">
        <f t="shared" si="11"/>
        <v>8509.0133333333342</v>
      </c>
      <c r="I116" s="7">
        <f t="shared" si="6"/>
        <v>3</v>
      </c>
      <c r="J116" s="7">
        <f t="shared" si="7"/>
        <v>208.57675933174636</v>
      </c>
      <c r="K116" s="7">
        <f t="shared" si="8"/>
        <v>2.4512449465164741</v>
      </c>
      <c r="L116" s="7" t="str">
        <f t="shared" si="9"/>
        <v>ОДНОРОДНЫЕ</v>
      </c>
      <c r="M116" s="3">
        <f t="shared" si="10"/>
        <v>8509.0133333333342</v>
      </c>
    </row>
    <row r="117" spans="1:13" s="10" customFormat="1" x14ac:dyDescent="0.25">
      <c r="A117" s="5">
        <v>97</v>
      </c>
      <c r="B117" s="6" t="s">
        <v>127</v>
      </c>
      <c r="C117" s="7" t="s">
        <v>39</v>
      </c>
      <c r="D117" s="8">
        <v>6</v>
      </c>
      <c r="E117" s="4">
        <v>931.12</v>
      </c>
      <c r="F117" s="9">
        <v>904</v>
      </c>
      <c r="G117" s="3">
        <v>949.2</v>
      </c>
      <c r="H117" s="3">
        <f t="shared" si="11"/>
        <v>928.10666666666657</v>
      </c>
      <c r="I117" s="7">
        <f t="shared" si="6"/>
        <v>3</v>
      </c>
      <c r="J117" s="7">
        <f t="shared" si="7"/>
        <v>22.750167764949214</v>
      </c>
      <c r="K117" s="7">
        <f t="shared" si="8"/>
        <v>2.4512449465164798</v>
      </c>
      <c r="L117" s="7" t="str">
        <f t="shared" si="9"/>
        <v>ОДНОРОДНЫЕ</v>
      </c>
      <c r="M117" s="3">
        <f t="shared" si="10"/>
        <v>5568.6399999999994</v>
      </c>
    </row>
    <row r="118" spans="1:13" s="10" customFormat="1" x14ac:dyDescent="0.25">
      <c r="A118" s="5">
        <v>98</v>
      </c>
      <c r="B118" s="6" t="s">
        <v>128</v>
      </c>
      <c r="C118" s="7" t="s">
        <v>39</v>
      </c>
      <c r="D118" s="8">
        <v>6</v>
      </c>
      <c r="E118" s="4">
        <v>5815.38</v>
      </c>
      <c r="F118" s="9">
        <v>5646</v>
      </c>
      <c r="G118" s="3">
        <v>5928.3</v>
      </c>
      <c r="H118" s="3">
        <f t="shared" si="11"/>
        <v>5796.56</v>
      </c>
      <c r="I118" s="7">
        <f t="shared" si="6"/>
        <v>3</v>
      </c>
      <c r="J118" s="7">
        <f t="shared" si="7"/>
        <v>142.0878840717956</v>
      </c>
      <c r="K118" s="7">
        <f t="shared" si="8"/>
        <v>2.4512449465164785</v>
      </c>
      <c r="L118" s="7" t="str">
        <f t="shared" si="9"/>
        <v>ОДНОРОДНЫЕ</v>
      </c>
      <c r="M118" s="3">
        <f t="shared" si="10"/>
        <v>34779.360000000001</v>
      </c>
    </row>
    <row r="119" spans="1:13" s="10" customFormat="1" x14ac:dyDescent="0.25">
      <c r="A119" s="5">
        <v>99</v>
      </c>
      <c r="B119" s="6" t="s">
        <v>129</v>
      </c>
      <c r="C119" s="16" t="s">
        <v>39</v>
      </c>
      <c r="D119" s="17">
        <v>4</v>
      </c>
      <c r="E119" s="4">
        <v>93.73</v>
      </c>
      <c r="F119" s="9">
        <v>91</v>
      </c>
      <c r="G119" s="3">
        <v>95.55</v>
      </c>
      <c r="H119" s="3">
        <f t="shared" si="11"/>
        <v>93.426666666666677</v>
      </c>
      <c r="I119" s="7">
        <f t="shared" si="6"/>
        <v>3</v>
      </c>
      <c r="J119" s="7">
        <f t="shared" si="7"/>
        <v>2.2901164453654594</v>
      </c>
      <c r="K119" s="7">
        <f t="shared" si="8"/>
        <v>2.4512449465164754</v>
      </c>
      <c r="L119" s="7" t="str">
        <f t="shared" si="9"/>
        <v>ОДНОРОДНЫЕ</v>
      </c>
      <c r="M119" s="3">
        <f t="shared" si="10"/>
        <v>373.70666666666671</v>
      </c>
    </row>
    <row r="120" spans="1:13" s="10" customFormat="1" x14ac:dyDescent="0.25">
      <c r="A120" s="5">
        <v>100</v>
      </c>
      <c r="B120" s="6" t="s">
        <v>38</v>
      </c>
      <c r="C120" s="7" t="s">
        <v>39</v>
      </c>
      <c r="D120" s="8">
        <v>1</v>
      </c>
      <c r="E120" s="4">
        <v>687.01</v>
      </c>
      <c r="F120" s="9">
        <v>667</v>
      </c>
      <c r="G120" s="3">
        <v>700.35</v>
      </c>
      <c r="H120" s="3">
        <f t="shared" si="11"/>
        <v>684.78666666666675</v>
      </c>
      <c r="I120" s="7">
        <f t="shared" si="6"/>
        <v>3</v>
      </c>
      <c r="J120" s="7">
        <f t="shared" si="7"/>
        <v>16.785798561085311</v>
      </c>
      <c r="K120" s="7">
        <f t="shared" si="8"/>
        <v>2.4512449465164785</v>
      </c>
      <c r="L120" s="7" t="str">
        <f t="shared" si="9"/>
        <v>ОДНОРОДНЫЕ</v>
      </c>
      <c r="M120" s="3">
        <f t="shared" si="10"/>
        <v>684.78666666666675</v>
      </c>
    </row>
    <row r="121" spans="1:13" s="10" customFormat="1" ht="45" x14ac:dyDescent="0.25">
      <c r="A121" s="5">
        <v>101</v>
      </c>
      <c r="B121" s="6" t="s">
        <v>130</v>
      </c>
      <c r="C121" s="7" t="s">
        <v>39</v>
      </c>
      <c r="D121" s="8">
        <v>25</v>
      </c>
      <c r="E121" s="4">
        <v>322.39</v>
      </c>
      <c r="F121" s="9">
        <v>313</v>
      </c>
      <c r="G121" s="3">
        <v>328.65</v>
      </c>
      <c r="H121" s="3">
        <f t="shared" si="11"/>
        <v>321.34666666666664</v>
      </c>
      <c r="I121" s="7">
        <f t="shared" si="6"/>
        <v>3</v>
      </c>
      <c r="J121" s="7">
        <f t="shared" si="7"/>
        <v>7.8769939274658043</v>
      </c>
      <c r="K121" s="7">
        <f t="shared" si="8"/>
        <v>2.4512449465164741</v>
      </c>
      <c r="L121" s="7" t="str">
        <f t="shared" si="9"/>
        <v>ОДНОРОДНЫЕ</v>
      </c>
      <c r="M121" s="3">
        <f t="shared" si="10"/>
        <v>8033.6666666666661</v>
      </c>
    </row>
    <row r="122" spans="1:13" s="10" customFormat="1" ht="30" x14ac:dyDescent="0.25">
      <c r="A122" s="5">
        <v>102</v>
      </c>
      <c r="B122" s="6" t="s">
        <v>131</v>
      </c>
      <c r="C122" s="7" t="s">
        <v>39</v>
      </c>
      <c r="D122" s="8">
        <v>5</v>
      </c>
      <c r="E122" s="4">
        <v>2884</v>
      </c>
      <c r="F122" s="9">
        <v>2800</v>
      </c>
      <c r="G122" s="3">
        <v>2940</v>
      </c>
      <c r="H122" s="3">
        <f t="shared" si="11"/>
        <v>2874.6666666666665</v>
      </c>
      <c r="I122" s="7">
        <f t="shared" si="6"/>
        <v>3</v>
      </c>
      <c r="J122" s="7">
        <f t="shared" si="7"/>
        <v>70.465121395860336</v>
      </c>
      <c r="K122" s="7">
        <f t="shared" si="8"/>
        <v>2.4512449465164772</v>
      </c>
      <c r="L122" s="7" t="str">
        <f t="shared" si="9"/>
        <v>ОДНОРОДНЫЕ</v>
      </c>
      <c r="M122" s="3">
        <f t="shared" si="10"/>
        <v>14373.333333333332</v>
      </c>
    </row>
    <row r="123" spans="1:13" s="10" customFormat="1" ht="45" x14ac:dyDescent="0.25">
      <c r="A123" s="5">
        <v>103</v>
      </c>
      <c r="B123" s="6" t="s">
        <v>132</v>
      </c>
      <c r="C123" s="7" t="s">
        <v>39</v>
      </c>
      <c r="D123" s="8">
        <v>5</v>
      </c>
      <c r="E123" s="4">
        <v>1905.5</v>
      </c>
      <c r="F123" s="9">
        <v>1850</v>
      </c>
      <c r="G123" s="3">
        <v>1942.5</v>
      </c>
      <c r="H123" s="3">
        <f t="shared" si="11"/>
        <v>1899.3333333333333</v>
      </c>
      <c r="I123" s="7">
        <f t="shared" si="6"/>
        <v>3</v>
      </c>
      <c r="J123" s="7">
        <f t="shared" si="7"/>
        <v>46.557312350836284</v>
      </c>
      <c r="K123" s="7">
        <f t="shared" si="8"/>
        <v>2.4512449465164772</v>
      </c>
      <c r="L123" s="7" t="str">
        <f t="shared" si="9"/>
        <v>ОДНОРОДНЫЕ</v>
      </c>
      <c r="M123" s="3">
        <f t="shared" si="10"/>
        <v>9496.6666666666661</v>
      </c>
    </row>
    <row r="124" spans="1:13" s="10" customFormat="1" ht="30" x14ac:dyDescent="0.25">
      <c r="A124" s="5">
        <v>104</v>
      </c>
      <c r="B124" s="6" t="s">
        <v>133</v>
      </c>
      <c r="C124" s="7" t="s">
        <v>39</v>
      </c>
      <c r="D124" s="8">
        <v>5</v>
      </c>
      <c r="E124" s="4">
        <v>104.03</v>
      </c>
      <c r="F124" s="9">
        <v>101</v>
      </c>
      <c r="G124" s="3">
        <v>106.05</v>
      </c>
      <c r="H124" s="3">
        <f t="shared" si="11"/>
        <v>103.69333333333333</v>
      </c>
      <c r="I124" s="7">
        <f t="shared" si="6"/>
        <v>3</v>
      </c>
      <c r="J124" s="7">
        <f t="shared" si="7"/>
        <v>2.5417775932078177</v>
      </c>
      <c r="K124" s="7">
        <f t="shared" si="8"/>
        <v>2.4512449465164758</v>
      </c>
      <c r="L124" s="7" t="str">
        <f t="shared" si="9"/>
        <v>ОДНОРОДНЫЕ</v>
      </c>
      <c r="M124" s="3">
        <f t="shared" si="10"/>
        <v>518.4666666666667</v>
      </c>
    </row>
    <row r="125" spans="1:13" s="10" customFormat="1" x14ac:dyDescent="0.25">
      <c r="A125" s="5">
        <v>105</v>
      </c>
      <c r="B125" s="6" t="s">
        <v>134</v>
      </c>
      <c r="C125" s="7" t="s">
        <v>39</v>
      </c>
      <c r="D125" s="8">
        <v>2</v>
      </c>
      <c r="E125" s="4">
        <v>3016.87</v>
      </c>
      <c r="F125" s="9">
        <v>2929</v>
      </c>
      <c r="G125" s="3">
        <v>3075.45</v>
      </c>
      <c r="H125" s="3">
        <f t="shared" si="11"/>
        <v>3007.1066666666666</v>
      </c>
      <c r="I125" s="7">
        <f t="shared" si="6"/>
        <v>3</v>
      </c>
      <c r="J125" s="7">
        <f t="shared" si="7"/>
        <v>73.711550203026661</v>
      </c>
      <c r="K125" s="7">
        <f t="shared" si="8"/>
        <v>2.4512449465164741</v>
      </c>
      <c r="L125" s="7" t="str">
        <f t="shared" si="9"/>
        <v>ОДНОРОДНЫЕ</v>
      </c>
      <c r="M125" s="3">
        <f t="shared" si="10"/>
        <v>6014.2133333333331</v>
      </c>
    </row>
    <row r="126" spans="1:13" s="10" customFormat="1" ht="30" x14ac:dyDescent="0.25">
      <c r="A126" s="5">
        <v>106</v>
      </c>
      <c r="B126" s="6" t="s">
        <v>135</v>
      </c>
      <c r="C126" s="7" t="s">
        <v>39</v>
      </c>
      <c r="D126" s="8">
        <v>20</v>
      </c>
      <c r="E126" s="4">
        <v>51.5</v>
      </c>
      <c r="F126" s="9">
        <v>50</v>
      </c>
      <c r="G126" s="3">
        <v>52.5</v>
      </c>
      <c r="H126" s="3">
        <f t="shared" si="11"/>
        <v>51.333333333333336</v>
      </c>
      <c r="I126" s="7">
        <f t="shared" si="6"/>
        <v>3</v>
      </c>
      <c r="J126" s="7">
        <f t="shared" si="7"/>
        <v>1.2583057392117918</v>
      </c>
      <c r="K126" s="7">
        <f t="shared" si="8"/>
        <v>2.4512449465164772</v>
      </c>
      <c r="L126" s="7" t="str">
        <f t="shared" si="9"/>
        <v>ОДНОРОДНЫЕ</v>
      </c>
      <c r="M126" s="3">
        <f t="shared" si="10"/>
        <v>1026.6666666666667</v>
      </c>
    </row>
    <row r="127" spans="1:13" s="10" customFormat="1" x14ac:dyDescent="0.25">
      <c r="A127" s="5">
        <v>107</v>
      </c>
      <c r="B127" s="6" t="s">
        <v>136</v>
      </c>
      <c r="C127" s="7" t="s">
        <v>39</v>
      </c>
      <c r="D127" s="8">
        <v>25</v>
      </c>
      <c r="E127" s="11">
        <v>208.06</v>
      </c>
      <c r="F127" s="9">
        <v>202</v>
      </c>
      <c r="G127" s="3">
        <v>212.1</v>
      </c>
      <c r="H127" s="3">
        <f t="shared" si="11"/>
        <v>207.38666666666666</v>
      </c>
      <c r="I127" s="7">
        <f t="shared" si="6"/>
        <v>3</v>
      </c>
      <c r="J127" s="7">
        <f t="shared" si="7"/>
        <v>5.0835551864156354</v>
      </c>
      <c r="K127" s="7">
        <f t="shared" si="8"/>
        <v>2.4512449465164758</v>
      </c>
      <c r="L127" s="7" t="str">
        <f t="shared" si="9"/>
        <v>ОДНОРОДНЫЕ</v>
      </c>
      <c r="M127" s="3">
        <f t="shared" si="10"/>
        <v>5184.6666666666661</v>
      </c>
    </row>
    <row r="128" spans="1:13" s="10" customFormat="1" ht="30" x14ac:dyDescent="0.25">
      <c r="A128" s="5">
        <v>108</v>
      </c>
      <c r="B128" s="6" t="s">
        <v>137</v>
      </c>
      <c r="C128" s="7" t="s">
        <v>28</v>
      </c>
      <c r="D128" s="8">
        <v>6</v>
      </c>
      <c r="E128" s="11">
        <v>489.25</v>
      </c>
      <c r="F128" s="9">
        <v>475</v>
      </c>
      <c r="G128" s="3">
        <v>498.75</v>
      </c>
      <c r="H128" s="3">
        <f t="shared" si="11"/>
        <v>487.66666666666669</v>
      </c>
      <c r="I128" s="7">
        <f t="shared" si="6"/>
        <v>3</v>
      </c>
      <c r="J128" s="7">
        <f t="shared" si="7"/>
        <v>11.953904522512019</v>
      </c>
      <c r="K128" s="7">
        <f t="shared" si="8"/>
        <v>2.4512449465164767</v>
      </c>
      <c r="L128" s="7" t="str">
        <f t="shared" si="9"/>
        <v>ОДНОРОДНЫЕ</v>
      </c>
      <c r="M128" s="3">
        <f t="shared" si="10"/>
        <v>2926</v>
      </c>
    </row>
    <row r="129" spans="1:16" s="10" customFormat="1" ht="30" x14ac:dyDescent="0.25">
      <c r="A129" s="5">
        <v>109</v>
      </c>
      <c r="B129" s="6" t="s">
        <v>138</v>
      </c>
      <c r="C129" s="7" t="s">
        <v>28</v>
      </c>
      <c r="D129" s="8">
        <v>8</v>
      </c>
      <c r="E129" s="11">
        <v>10735.69</v>
      </c>
      <c r="F129" s="9">
        <v>10423</v>
      </c>
      <c r="G129" s="3">
        <v>10944.15</v>
      </c>
      <c r="H129" s="3">
        <f t="shared" si="11"/>
        <v>10700.946666666669</v>
      </c>
      <c r="I129" s="7">
        <f t="shared" si="6"/>
        <v>3</v>
      </c>
      <c r="J129" s="7">
        <f t="shared" si="7"/>
        <v>262.30641439608991</v>
      </c>
      <c r="K129" s="7">
        <f t="shared" si="8"/>
        <v>2.4512449465164754</v>
      </c>
      <c r="L129" s="7" t="str">
        <f t="shared" si="9"/>
        <v>ОДНОРОДНЫЕ</v>
      </c>
      <c r="M129" s="3">
        <f t="shared" si="10"/>
        <v>85607.573333333348</v>
      </c>
    </row>
    <row r="130" spans="1:16" s="10" customFormat="1" x14ac:dyDescent="0.25">
      <c r="A130" s="5">
        <v>110</v>
      </c>
      <c r="B130" s="6" t="s">
        <v>139</v>
      </c>
      <c r="C130" s="7" t="s">
        <v>28</v>
      </c>
      <c r="D130" s="8">
        <v>2</v>
      </c>
      <c r="E130" s="11">
        <v>791.04</v>
      </c>
      <c r="F130" s="9">
        <v>768</v>
      </c>
      <c r="G130" s="3">
        <v>806.4</v>
      </c>
      <c r="H130" s="3">
        <f t="shared" si="11"/>
        <v>788.48</v>
      </c>
      <c r="I130" s="7">
        <f t="shared" si="6"/>
        <v>3</v>
      </c>
      <c r="J130" s="7">
        <f t="shared" si="7"/>
        <v>19.327576154293105</v>
      </c>
      <c r="K130" s="7">
        <f t="shared" si="8"/>
        <v>2.4512449465164754</v>
      </c>
      <c r="L130" s="7" t="str">
        <f t="shared" si="9"/>
        <v>ОДНОРОДНЫЕ</v>
      </c>
      <c r="M130" s="3">
        <f t="shared" si="10"/>
        <v>1576.96</v>
      </c>
    </row>
    <row r="131" spans="1:16" s="10" customFormat="1" x14ac:dyDescent="0.25">
      <c r="A131" s="5">
        <v>111</v>
      </c>
      <c r="B131" s="6" t="s">
        <v>140</v>
      </c>
      <c r="C131" s="7" t="s">
        <v>39</v>
      </c>
      <c r="D131" s="8">
        <v>3</v>
      </c>
      <c r="E131" s="4">
        <v>2278.36</v>
      </c>
      <c r="F131" s="9">
        <v>2212</v>
      </c>
      <c r="G131" s="3">
        <v>2322.6</v>
      </c>
      <c r="H131" s="3">
        <f t="shared" si="11"/>
        <v>2270.9866666666671</v>
      </c>
      <c r="I131" s="7">
        <f t="shared" si="6"/>
        <v>3</v>
      </c>
      <c r="J131" s="7">
        <f t="shared" si="7"/>
        <v>55.667445902729632</v>
      </c>
      <c r="K131" s="7">
        <f t="shared" si="8"/>
        <v>2.4512449465164754</v>
      </c>
      <c r="L131" s="7" t="str">
        <f t="shared" si="9"/>
        <v>ОДНОРОДНЫЕ</v>
      </c>
      <c r="M131" s="3">
        <f t="shared" si="10"/>
        <v>6812.9600000000009</v>
      </c>
    </row>
    <row r="132" spans="1:16" s="10" customFormat="1" x14ac:dyDescent="0.25">
      <c r="A132" s="5">
        <v>112</v>
      </c>
      <c r="B132" s="6" t="s">
        <v>141</v>
      </c>
      <c r="C132" s="7" t="s">
        <v>39</v>
      </c>
      <c r="D132" s="8">
        <v>1</v>
      </c>
      <c r="E132" s="4">
        <v>923.91</v>
      </c>
      <c r="F132" s="9">
        <v>897</v>
      </c>
      <c r="G132" s="3">
        <v>941.85</v>
      </c>
      <c r="H132" s="3">
        <f t="shared" si="11"/>
        <v>920.92</v>
      </c>
      <c r="I132" s="7">
        <f t="shared" si="6"/>
        <v>3</v>
      </c>
      <c r="J132" s="7">
        <f t="shared" si="7"/>
        <v>22.574004961459547</v>
      </c>
      <c r="K132" s="7">
        <f t="shared" si="8"/>
        <v>2.4512449465164781</v>
      </c>
      <c r="L132" s="7" t="str">
        <f t="shared" si="9"/>
        <v>ОДНОРОДНЫЕ</v>
      </c>
      <c r="M132" s="3">
        <f t="shared" si="10"/>
        <v>920.92</v>
      </c>
    </row>
    <row r="133" spans="1:16" s="10" customFormat="1" x14ac:dyDescent="0.25">
      <c r="A133" s="5">
        <v>113</v>
      </c>
      <c r="B133" s="6" t="s">
        <v>142</v>
      </c>
      <c r="C133" s="7" t="s">
        <v>39</v>
      </c>
      <c r="D133" s="8">
        <v>2</v>
      </c>
      <c r="E133" s="4">
        <v>2184.63</v>
      </c>
      <c r="F133" s="9">
        <v>2121</v>
      </c>
      <c r="G133" s="3">
        <v>2227.0500000000002</v>
      </c>
      <c r="H133" s="3">
        <f t="shared" si="11"/>
        <v>2177.56</v>
      </c>
      <c r="I133" s="7">
        <f t="shared" si="6"/>
        <v>3</v>
      </c>
      <c r="J133" s="7">
        <f t="shared" si="7"/>
        <v>53.37732945736429</v>
      </c>
      <c r="K133" s="7">
        <f t="shared" si="8"/>
        <v>2.4512449465164816</v>
      </c>
      <c r="L133" s="7" t="str">
        <f t="shared" si="9"/>
        <v>ОДНОРОДНЫЕ</v>
      </c>
      <c r="M133" s="3">
        <f t="shared" si="10"/>
        <v>4355.12</v>
      </c>
    </row>
    <row r="134" spans="1:16" s="10" customFormat="1" ht="30" x14ac:dyDescent="0.25">
      <c r="A134" s="5">
        <v>114</v>
      </c>
      <c r="B134" s="6" t="s">
        <v>143</v>
      </c>
      <c r="C134" s="7" t="s">
        <v>39</v>
      </c>
      <c r="D134" s="8">
        <v>150</v>
      </c>
      <c r="E134" s="4">
        <f>249.26/5</f>
        <v>49.851999999999997</v>
      </c>
      <c r="F134" s="9">
        <f>242/5</f>
        <v>48.4</v>
      </c>
      <c r="G134" s="3">
        <f>254.1/5</f>
        <v>50.82</v>
      </c>
      <c r="H134" s="3">
        <f t="shared" si="11"/>
        <v>49.690666666666665</v>
      </c>
      <c r="I134" s="7">
        <f t="shared" si="6"/>
        <v>3</v>
      </c>
      <c r="J134" s="7">
        <f t="shared" si="7"/>
        <v>1.2180399555570149</v>
      </c>
      <c r="K134" s="7">
        <f t="shared" si="8"/>
        <v>2.4512449465164785</v>
      </c>
      <c r="L134" s="7" t="str">
        <f t="shared" si="9"/>
        <v>ОДНОРОДНЫЕ</v>
      </c>
      <c r="M134" s="3">
        <f t="shared" si="10"/>
        <v>7453.5999999999995</v>
      </c>
    </row>
    <row r="135" spans="1:16" s="10" customFormat="1" ht="45" x14ac:dyDescent="0.25">
      <c r="A135" s="5">
        <v>115</v>
      </c>
      <c r="B135" s="6" t="s">
        <v>144</v>
      </c>
      <c r="C135" s="7" t="s">
        <v>39</v>
      </c>
      <c r="D135" s="8">
        <v>3</v>
      </c>
      <c r="E135" s="4">
        <v>1400.8</v>
      </c>
      <c r="F135" s="9">
        <v>1360</v>
      </c>
      <c r="G135" s="3">
        <v>1428</v>
      </c>
      <c r="H135" s="3">
        <f t="shared" si="11"/>
        <v>1396.2666666666667</v>
      </c>
      <c r="I135" s="7">
        <f t="shared" si="6"/>
        <v>3</v>
      </c>
      <c r="J135" s="7">
        <f t="shared" si="7"/>
        <v>34.225916106560732</v>
      </c>
      <c r="K135" s="7">
        <f t="shared" si="8"/>
        <v>2.4512449465164772</v>
      </c>
      <c r="L135" s="7" t="str">
        <f t="shared" si="9"/>
        <v>ОДНОРОДНЫЕ</v>
      </c>
      <c r="M135" s="3">
        <f t="shared" si="10"/>
        <v>4188.8</v>
      </c>
    </row>
    <row r="136" spans="1:16" s="10" customFormat="1" ht="45" x14ac:dyDescent="0.25">
      <c r="A136" s="5">
        <v>116</v>
      </c>
      <c r="B136" s="6" t="s">
        <v>145</v>
      </c>
      <c r="C136" s="7" t="s">
        <v>39</v>
      </c>
      <c r="D136" s="8">
        <v>3</v>
      </c>
      <c r="E136" s="3">
        <v>1531.61</v>
      </c>
      <c r="F136" s="3">
        <v>1487</v>
      </c>
      <c r="G136" s="3">
        <v>1561.35</v>
      </c>
      <c r="H136" s="3">
        <f t="shared" si="11"/>
        <v>1526.653333333333</v>
      </c>
      <c r="I136" s="7">
        <f t="shared" ref="I136" si="12" xml:space="preserve"> COUNT(E136:G136)</f>
        <v>3</v>
      </c>
      <c r="J136" s="7">
        <f t="shared" ref="J136" si="13">STDEV(E136:G136)</f>
        <v>37.422012684158638</v>
      </c>
      <c r="K136" s="7">
        <f t="shared" ref="K136" si="14">J136/H136*100</f>
        <v>2.451244946516475</v>
      </c>
      <c r="L136" s="7" t="str">
        <f t="shared" ref="L136" si="15">IF(K136&lt;33,"ОДНОРОДНЫЕ","НЕОДНОРОДНЫЕ")</f>
        <v>ОДНОРОДНЫЕ</v>
      </c>
      <c r="M136" s="3">
        <f t="shared" ref="M136" si="16">D136*H136</f>
        <v>4579.9599999999991</v>
      </c>
    </row>
    <row r="137" spans="1:16" s="10" customFormat="1" x14ac:dyDescent="0.25">
      <c r="A137" s="16"/>
      <c r="B137" s="35"/>
      <c r="C137" s="36"/>
      <c r="D137" s="37"/>
      <c r="E137" s="3">
        <f>SUMPRODUCT($D$21:$D$136,E21:E136)</f>
        <v>2121156.25</v>
      </c>
      <c r="F137" s="3">
        <f>SUMPRODUCT($D$21:$D$136,F21:F136)</f>
        <v>2059375</v>
      </c>
      <c r="G137" s="3">
        <f>SUMPRODUCT($D$21:$D$136,G21:G136)</f>
        <v>2162343.7499999981</v>
      </c>
      <c r="H137" s="3"/>
      <c r="I137" s="7"/>
      <c r="J137" s="7"/>
      <c r="K137" s="7"/>
      <c r="L137" s="7"/>
      <c r="M137" s="38">
        <f>SUM(M21:M136)</f>
        <v>2114291.666666666</v>
      </c>
    </row>
    <row r="138" spans="1:16" s="10" customFormat="1" x14ac:dyDescent="0.25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18"/>
      <c r="P138" s="39"/>
    </row>
    <row r="139" spans="1:16" s="2" customFormat="1" x14ac:dyDescent="0.25">
      <c r="A139" s="40" t="s">
        <v>23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6" s="2" customFormat="1" x14ac:dyDescent="0.25">
      <c r="A140" s="41" t="s">
        <v>22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6" s="2" customFormat="1" ht="15" customHeight="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6" s="2" customFormat="1" ht="32.25" customHeight="1" x14ac:dyDescent="0.25">
      <c r="A142" s="12" t="s">
        <v>149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"/>
      <c r="O142" s="1"/>
    </row>
  </sheetData>
  <mergeCells count="18">
    <mergeCell ref="L19:L20"/>
    <mergeCell ref="A19:A20"/>
    <mergeCell ref="G4:M4"/>
    <mergeCell ref="B19:B20"/>
    <mergeCell ref="C19:D19"/>
    <mergeCell ref="A142:M142"/>
    <mergeCell ref="A141:M141"/>
    <mergeCell ref="J13:K13"/>
    <mergeCell ref="B15:L15"/>
    <mergeCell ref="A139:M139"/>
    <mergeCell ref="A140:M140"/>
    <mergeCell ref="M19:M20"/>
    <mergeCell ref="A18:B18"/>
    <mergeCell ref="C18:D18"/>
    <mergeCell ref="H19:H20"/>
    <mergeCell ref="I19:I20"/>
    <mergeCell ref="J19:J20"/>
    <mergeCell ref="K19:K20"/>
  </mergeCells>
  <conditionalFormatting sqref="L21:L137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137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2024-02-13T05:03:42Z</dcterms:modified>
</cp:coreProperties>
</file>