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" i="1" l="1"/>
  <c r="Q19" i="1" s="1"/>
  <c r="M19" i="1"/>
  <c r="N19" i="1"/>
  <c r="L20" i="1"/>
  <c r="Q20" i="1" s="1"/>
  <c r="M20" i="1"/>
  <c r="N20" i="1"/>
  <c r="L21" i="1"/>
  <c r="Q21" i="1" s="1"/>
  <c r="M21" i="1"/>
  <c r="N21" i="1"/>
  <c r="L22" i="1"/>
  <c r="Q22" i="1" s="1"/>
  <c r="M22" i="1"/>
  <c r="N22" i="1"/>
  <c r="O22" i="1" s="1"/>
  <c r="P22" i="1" s="1"/>
  <c r="L23" i="1"/>
  <c r="Q23" i="1" s="1"/>
  <c r="M23" i="1"/>
  <c r="N23" i="1"/>
  <c r="L24" i="1"/>
  <c r="Q24" i="1" s="1"/>
  <c r="M24" i="1"/>
  <c r="N24" i="1"/>
  <c r="L25" i="1"/>
  <c r="Q25" i="1" s="1"/>
  <c r="M25" i="1"/>
  <c r="N25" i="1"/>
  <c r="L26" i="1"/>
  <c r="Q26" i="1" s="1"/>
  <c r="M26" i="1"/>
  <c r="N26" i="1"/>
  <c r="O26" i="1" s="1"/>
  <c r="P26" i="1" s="1"/>
  <c r="L27" i="1"/>
  <c r="Q27" i="1" s="1"/>
  <c r="M27" i="1"/>
  <c r="N27" i="1"/>
  <c r="L28" i="1"/>
  <c r="Q28" i="1" s="1"/>
  <c r="M28" i="1"/>
  <c r="N28" i="1"/>
  <c r="O28" i="1"/>
  <c r="P28" i="1" s="1"/>
  <c r="L29" i="1"/>
  <c r="Q29" i="1" s="1"/>
  <c r="M29" i="1"/>
  <c r="N29" i="1"/>
  <c r="L30" i="1"/>
  <c r="Q30" i="1" s="1"/>
  <c r="M30" i="1"/>
  <c r="N30" i="1"/>
  <c r="L31" i="1"/>
  <c r="Q31" i="1" s="1"/>
  <c r="M31" i="1"/>
  <c r="N31" i="1"/>
  <c r="L32" i="1"/>
  <c r="Q32" i="1" s="1"/>
  <c r="M32" i="1"/>
  <c r="N32" i="1"/>
  <c r="O32" i="1" s="1"/>
  <c r="P32" i="1" s="1"/>
  <c r="L33" i="1"/>
  <c r="Q33" i="1" s="1"/>
  <c r="M33" i="1"/>
  <c r="N33" i="1"/>
  <c r="O33" i="1" s="1"/>
  <c r="P33" i="1" s="1"/>
  <c r="L34" i="1"/>
  <c r="Q34" i="1" s="1"/>
  <c r="M34" i="1"/>
  <c r="N34" i="1"/>
  <c r="O34" i="1" s="1"/>
  <c r="P34" i="1" s="1"/>
  <c r="L35" i="1"/>
  <c r="Q35" i="1" s="1"/>
  <c r="M35" i="1"/>
  <c r="N35" i="1"/>
  <c r="L36" i="1"/>
  <c r="Q36" i="1" s="1"/>
  <c r="M36" i="1"/>
  <c r="N36" i="1"/>
  <c r="O36" i="1" s="1"/>
  <c r="P36" i="1" s="1"/>
  <c r="L37" i="1"/>
  <c r="Q37" i="1" s="1"/>
  <c r="M37" i="1"/>
  <c r="N37" i="1"/>
  <c r="L38" i="1"/>
  <c r="Q38" i="1" s="1"/>
  <c r="M38" i="1"/>
  <c r="N38" i="1"/>
  <c r="L39" i="1"/>
  <c r="Q39" i="1" s="1"/>
  <c r="M39" i="1"/>
  <c r="N39" i="1"/>
  <c r="L40" i="1"/>
  <c r="Q40" i="1" s="1"/>
  <c r="M40" i="1"/>
  <c r="N40" i="1"/>
  <c r="L41" i="1"/>
  <c r="Q41" i="1" s="1"/>
  <c r="M41" i="1"/>
  <c r="N41" i="1"/>
  <c r="O41" i="1" s="1"/>
  <c r="P41" i="1" s="1"/>
  <c r="L42" i="1"/>
  <c r="Q42" i="1" s="1"/>
  <c r="M42" i="1"/>
  <c r="N42" i="1"/>
  <c r="O40" i="1" l="1"/>
  <c r="P40" i="1" s="1"/>
  <c r="O25" i="1"/>
  <c r="P25" i="1" s="1"/>
  <c r="O21" i="1"/>
  <c r="P21" i="1" s="1"/>
  <c r="O31" i="1"/>
  <c r="P31" i="1" s="1"/>
  <c r="O42" i="1"/>
  <c r="P42" i="1" s="1"/>
  <c r="O38" i="1"/>
  <c r="P38" i="1" s="1"/>
  <c r="O19" i="1"/>
  <c r="P19" i="1" s="1"/>
  <c r="C16" i="1"/>
  <c r="O39" i="1"/>
  <c r="P39" i="1" s="1"/>
  <c r="O35" i="1"/>
  <c r="P35" i="1" s="1"/>
  <c r="O24" i="1"/>
  <c r="P24" i="1" s="1"/>
  <c r="O27" i="1"/>
  <c r="P27" i="1" s="1"/>
  <c r="O20" i="1"/>
  <c r="P20" i="1" s="1"/>
  <c r="O30" i="1"/>
  <c r="P30" i="1" s="1"/>
  <c r="O37" i="1"/>
  <c r="P37" i="1" s="1"/>
  <c r="O23" i="1"/>
  <c r="P23" i="1" s="1"/>
  <c r="O29" i="1"/>
  <c r="P29" i="1" s="1"/>
</calcChain>
</file>

<file path=xl/sharedStrings.xml><?xml version="1.0" encoding="utf-8"?>
<sst xmlns="http://schemas.openxmlformats.org/spreadsheetml/2006/main" count="95" uniqueCount="61">
  <si>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</si>
  <si>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</si>
  <si>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</si>
  <si>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</si>
  <si>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</si>
  <si>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</si>
  <si>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</si>
  <si>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</si>
  <si>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</si>
  <si>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</si>
  <si>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</si>
  <si>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</si>
  <si>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</si>
  <si>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</si>
  <si>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</si>
  <si>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</si>
  <si>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</si>
  <si>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</si>
  <si>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</si>
  <si>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</si>
  <si>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</si>
  <si>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</si>
  <si>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</si>
  <si>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</si>
  <si>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</si>
  <si>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</si>
  <si>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</si>
  <si>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</si>
  <si>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</si>
  <si>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</si>
  <si>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</si>
  <si>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</si>
  <si>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</si>
  <si>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Начальная (максимальная) цена договора устанавливается в размере 867014,01 руб. (восемьсот шестьдесят семь тысяч четырнадцать рублей одна копейка)</t>
  </si>
  <si>
    <t>№ 021-24</t>
  </si>
  <si>
    <t>на поставку лекарственных препаратов для лечения органов дыхательной системы</t>
  </si>
  <si>
    <t>Салметерол + Флутиказон</t>
  </si>
  <si>
    <t xml:space="preserve">Салметерол + Флутиказон </t>
  </si>
  <si>
    <t xml:space="preserve">Ипратропия бромид+Фенотерол </t>
  </si>
  <si>
    <t xml:space="preserve">Хлоропирамин </t>
  </si>
  <si>
    <t xml:space="preserve">Дифенгидрамин </t>
  </si>
  <si>
    <t xml:space="preserve">Никетамид </t>
  </si>
  <si>
    <t xml:space="preserve">Амброксол </t>
  </si>
  <si>
    <t>Амброксол</t>
  </si>
  <si>
    <t xml:space="preserve">Сальбутамол </t>
  </si>
  <si>
    <t xml:space="preserve">Аммиак </t>
  </si>
  <si>
    <t>Аминофиллин</t>
  </si>
  <si>
    <t>Ацетилцистеин</t>
  </si>
  <si>
    <t>Будесонид+Формотерол</t>
  </si>
  <si>
    <t xml:space="preserve">Тиотропия бромид </t>
  </si>
  <si>
    <t>Ксилометазолин</t>
  </si>
  <si>
    <t>Будесонид</t>
  </si>
  <si>
    <t>Олодатерол+Тиотропия бромид</t>
  </si>
  <si>
    <t>Вилантерол+Умеклидиния бромид</t>
  </si>
  <si>
    <t>Хлоропирамин</t>
  </si>
  <si>
    <t>Лоратадин</t>
  </si>
  <si>
    <t>Фл.</t>
  </si>
  <si>
    <t>КП вх.84/вс от 31.01.2024</t>
  </si>
  <si>
    <t>КП вх.85/вс от 31.01.2024</t>
  </si>
  <si>
    <t>КП вх.86/вс от 31.01.2024</t>
  </si>
  <si>
    <t>Система электронного заказа "ФармКомандир" 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</si>
</sst>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zoomScale="85" zoomScaleNormal="85" zoomScalePageLayoutView="70" workbookViewId="0">
      <selection activeCell="U15" sqref="U15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10" width="18.85546875" style="1" customWidth="1"/>
    <col min="11" max="11" width="20.42578125" style="1" hidden="1" customWidth="1"/>
    <col min="12" max="12" width="13.7109375" style="1" customWidth="1"/>
    <col min="13" max="13" width="9.42578125" style="10" customWidth="1"/>
    <col min="14" max="14" width="12.5703125" style="10" customWidth="1"/>
    <col min="15" max="15" width="10.28515625" style="10" customWidth="1"/>
    <col min="16" max="16" width="22.42578125" style="10" bestFit="1" customWidth="1"/>
    <col min="17" max="17" width="17.5703125" style="1" customWidth="1"/>
    <col min="18" max="18" width="10.7109375" style="10" bestFit="1" customWidth="1"/>
    <col min="19" max="19" width="11.28515625" style="10" bestFit="1" customWidth="1"/>
    <col min="20" max="20" width="10.7109375" style="10" bestFit="1" customWidth="1"/>
    <col min="21" max="21" width="11.7109375" style="10" bestFit="1" customWidth="1"/>
    <col min="22" max="22" width="10.7109375" style="10" bestFit="1" customWidth="1"/>
    <col min="23" max="16384" width="9.140625" style="10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24" t="s">
        <v>35</v>
      </c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x14ac:dyDescent="0.25">
      <c r="G4" s="19"/>
      <c r="H4" s="19"/>
      <c r="I4" s="19"/>
      <c r="J4" s="19"/>
      <c r="K4" s="19"/>
      <c r="L4" s="19"/>
      <c r="M4" s="21"/>
      <c r="N4" s="21"/>
      <c r="O4" s="21"/>
      <c r="P4" s="21"/>
      <c r="Q4" s="5" t="s">
        <v>22</v>
      </c>
    </row>
    <row r="5" spans="1:17" x14ac:dyDescent="0.25">
      <c r="G5" s="19"/>
      <c r="H5" s="19"/>
      <c r="I5" s="19"/>
      <c r="J5" s="19"/>
      <c r="K5" s="19"/>
      <c r="L5" s="19"/>
      <c r="M5" s="21"/>
      <c r="N5" s="21"/>
      <c r="O5" s="21"/>
      <c r="P5" s="21"/>
      <c r="Q5" s="5" t="s">
        <v>21</v>
      </c>
    </row>
    <row r="6" spans="1:17" ht="14.45" customHeight="1" x14ac:dyDescent="0.25">
      <c r="G6" s="19"/>
      <c r="H6" s="19"/>
      <c r="I6" s="19"/>
      <c r="J6" s="19"/>
      <c r="K6" s="19"/>
      <c r="L6" s="19"/>
      <c r="M6" s="21"/>
      <c r="N6" s="21"/>
      <c r="O6" s="21"/>
      <c r="P6" s="21"/>
      <c r="Q6" s="5" t="s">
        <v>34</v>
      </c>
    </row>
    <row r="7" spans="1:17" x14ac:dyDescent="0.25">
      <c r="G7" s="19"/>
      <c r="H7" s="19"/>
      <c r="I7" s="19"/>
      <c r="J7" s="19"/>
      <c r="K7" s="19"/>
      <c r="L7" s="19"/>
      <c r="M7" s="21"/>
      <c r="N7" s="21"/>
      <c r="O7" s="21"/>
      <c r="P7" s="21"/>
      <c r="Q7" s="3" t="s">
        <v>13</v>
      </c>
    </row>
    <row r="8" spans="1:17" x14ac:dyDescent="0.25">
      <c r="Q8" s="20" t="s">
        <v>16</v>
      </c>
    </row>
    <row r="9" spans="1:17" x14ac:dyDescent="0.25">
      <c r="Q9" s="20" t="s">
        <v>14</v>
      </c>
    </row>
    <row r="11" spans="1:17" ht="28.9" customHeight="1" x14ac:dyDescent="0.25">
      <c r="N11" s="25" t="s">
        <v>30</v>
      </c>
      <c r="O11" s="25"/>
      <c r="P11" s="21"/>
      <c r="Q11" s="19" t="s">
        <v>31</v>
      </c>
    </row>
    <row r="13" spans="1:17" x14ac:dyDescent="0.25">
      <c r="B13" s="29" t="s">
        <v>15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7" hidden="1" x14ac:dyDescent="0.25"/>
    <row r="16" spans="1:17" ht="68.25" customHeight="1" x14ac:dyDescent="0.25">
      <c r="A16" s="33" t="s">
        <v>11</v>
      </c>
      <c r="B16" s="34"/>
      <c r="C16" s="35">
        <f>SUM(Q19:Q42)</f>
        <v>867014.00666666671</v>
      </c>
      <c r="D16" s="34"/>
      <c r="E16" s="7" t="s">
        <v>57</v>
      </c>
      <c r="F16" s="7" t="s">
        <v>58</v>
      </c>
      <c r="G16" s="7" t="s">
        <v>59</v>
      </c>
      <c r="H16" s="9" t="s">
        <v>60</v>
      </c>
      <c r="I16" s="9" t="s">
        <v>60</v>
      </c>
      <c r="J16" s="9" t="s">
        <v>60</v>
      </c>
      <c r="K16" s="7"/>
      <c r="L16" s="11"/>
      <c r="M16" s="13"/>
      <c r="N16" s="13"/>
      <c r="O16" s="13"/>
      <c r="P16" s="13"/>
      <c r="Q16" s="11"/>
    </row>
    <row r="17" spans="1:17" ht="30" customHeight="1" x14ac:dyDescent="0.25">
      <c r="A17" s="22" t="s">
        <v>0</v>
      </c>
      <c r="B17" s="22" t="s">
        <v>1</v>
      </c>
      <c r="C17" s="22" t="s">
        <v>2</v>
      </c>
      <c r="D17" s="22"/>
      <c r="E17" s="9" t="s">
        <v>23</v>
      </c>
      <c r="F17" s="9" t="s">
        <v>24</v>
      </c>
      <c r="G17" s="9" t="s">
        <v>25</v>
      </c>
      <c r="H17" s="11" t="s">
        <v>26</v>
      </c>
      <c r="I17" s="11" t="s">
        <v>27</v>
      </c>
      <c r="J17" s="11" t="s">
        <v>28</v>
      </c>
      <c r="K17" s="11" t="s">
        <v>29</v>
      </c>
      <c r="L17" s="36" t="s">
        <v>12</v>
      </c>
      <c r="M17" s="22" t="s">
        <v>8</v>
      </c>
      <c r="N17" s="22" t="s">
        <v>9</v>
      </c>
      <c r="O17" s="22" t="s">
        <v>10</v>
      </c>
      <c r="P17" s="22" t="s">
        <v>6</v>
      </c>
      <c r="Q17" s="32" t="s">
        <v>7</v>
      </c>
    </row>
    <row r="18" spans="1:17" x14ac:dyDescent="0.25">
      <c r="A18" s="23"/>
      <c r="B18" s="23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37"/>
      <c r="M18" s="22"/>
      <c r="N18" s="22"/>
      <c r="O18" s="22"/>
      <c r="P18" s="22"/>
      <c r="Q18" s="32"/>
    </row>
    <row r="19" spans="1:17" s="16" customFormat="1" x14ac:dyDescent="0.25">
      <c r="A19" s="38">
        <v>1</v>
      </c>
      <c r="B19" s="8" t="s">
        <v>36</v>
      </c>
      <c r="C19" s="15" t="s">
        <v>32</v>
      </c>
      <c r="D19" s="15">
        <v>40</v>
      </c>
      <c r="E19" s="9">
        <v>2216.4499999999998</v>
      </c>
      <c r="F19" s="9">
        <v>2151.89</v>
      </c>
      <c r="G19" s="9">
        <v>2194.9299999999998</v>
      </c>
      <c r="H19" s="9"/>
      <c r="I19" s="9"/>
      <c r="J19" s="9"/>
      <c r="K19" s="18"/>
      <c r="L19" s="17">
        <f t="shared" ref="L19:L42" si="0">AVERAGE(E19:K19)</f>
        <v>2187.7566666666667</v>
      </c>
      <c r="M19" s="15">
        <f t="shared" ref="M19:M42" si="1" xml:space="preserve"> COUNT(E19:K19)</f>
        <v>3</v>
      </c>
      <c r="N19" s="15">
        <f t="shared" ref="N19:N42" si="2">STDEV(E19:K19)</f>
        <v>32.872342985149864</v>
      </c>
      <c r="O19" s="15">
        <f t="shared" ref="O19:O42" si="3">N19/L19*100</f>
        <v>1.5025593790206648</v>
      </c>
      <c r="P19" s="15" t="str">
        <f t="shared" ref="P19:P42" si="4">IF(O19&lt;33,"ОДНОРОДНЫЕ","НЕОДНОРОДНЫЕ")</f>
        <v>ОДНОРОДНЫЕ</v>
      </c>
      <c r="Q19" s="17">
        <f t="shared" ref="Q19:Q42" si="5">D19*L19</f>
        <v>87510.266666666663</v>
      </c>
    </row>
    <row r="20" spans="1:17" s="16" customFormat="1" x14ac:dyDescent="0.25">
      <c r="A20" s="38">
        <v>2</v>
      </c>
      <c r="B20" s="8" t="s">
        <v>36</v>
      </c>
      <c r="C20" s="15" t="s">
        <v>32</v>
      </c>
      <c r="D20" s="15">
        <v>12</v>
      </c>
      <c r="E20" s="9">
        <v>1608.22</v>
      </c>
      <c r="F20" s="9">
        <v>1561.38</v>
      </c>
      <c r="G20" s="9">
        <v>1592.61</v>
      </c>
      <c r="H20" s="9"/>
      <c r="I20" s="9"/>
      <c r="J20" s="9"/>
      <c r="K20" s="18"/>
      <c r="L20" s="17">
        <f t="shared" si="0"/>
        <v>1587.4033333333334</v>
      </c>
      <c r="M20" s="15">
        <f t="shared" si="1"/>
        <v>3</v>
      </c>
      <c r="N20" s="15">
        <f t="shared" si="2"/>
        <v>23.850124388215054</v>
      </c>
      <c r="O20" s="15">
        <f t="shared" si="3"/>
        <v>1.5024615286735603</v>
      </c>
      <c r="P20" s="15" t="str">
        <f t="shared" si="4"/>
        <v>ОДНОРОДНЫЕ</v>
      </c>
      <c r="Q20" s="17">
        <f t="shared" si="5"/>
        <v>19048.84</v>
      </c>
    </row>
    <row r="21" spans="1:17" s="16" customFormat="1" x14ac:dyDescent="0.25">
      <c r="A21" s="38">
        <v>3</v>
      </c>
      <c r="B21" s="8" t="s">
        <v>37</v>
      </c>
      <c r="C21" s="15" t="s">
        <v>32</v>
      </c>
      <c r="D21" s="15">
        <v>55</v>
      </c>
      <c r="E21" s="9">
        <v>2226.9299999999998</v>
      </c>
      <c r="F21" s="9">
        <v>2162.0700000000002</v>
      </c>
      <c r="G21" s="9">
        <v>2205.31</v>
      </c>
      <c r="H21" s="9"/>
      <c r="I21" s="9"/>
      <c r="J21" s="9"/>
      <c r="K21" s="18"/>
      <c r="L21" s="17">
        <f t="shared" si="0"/>
        <v>2198.103333333333</v>
      </c>
      <c r="M21" s="15">
        <f t="shared" si="1"/>
        <v>3</v>
      </c>
      <c r="N21" s="15">
        <f t="shared" si="2"/>
        <v>33.025095508314919</v>
      </c>
      <c r="O21" s="15">
        <f t="shared" si="3"/>
        <v>1.5024359868575299</v>
      </c>
      <c r="P21" s="15" t="str">
        <f t="shared" si="4"/>
        <v>ОДНОРОДНЫЕ</v>
      </c>
      <c r="Q21" s="17">
        <f t="shared" si="5"/>
        <v>120895.68333333332</v>
      </c>
    </row>
    <row r="22" spans="1:17" s="16" customFormat="1" x14ac:dyDescent="0.25">
      <c r="A22" s="38">
        <v>4</v>
      </c>
      <c r="B22" s="8" t="s">
        <v>38</v>
      </c>
      <c r="C22" s="15" t="s">
        <v>32</v>
      </c>
      <c r="D22" s="15">
        <v>160</v>
      </c>
      <c r="E22" s="9">
        <v>285.36</v>
      </c>
      <c r="F22" s="40">
        <v>277.05</v>
      </c>
      <c r="G22" s="9">
        <v>282.58999999999997</v>
      </c>
      <c r="H22" s="9"/>
      <c r="I22" s="9"/>
      <c r="J22" s="9"/>
      <c r="K22" s="18"/>
      <c r="L22" s="17">
        <f t="shared" si="0"/>
        <v>281.66666666666669</v>
      </c>
      <c r="M22" s="15">
        <f t="shared" si="1"/>
        <v>3</v>
      </c>
      <c r="N22" s="15">
        <f t="shared" si="2"/>
        <v>4.2312448916758889</v>
      </c>
      <c r="O22" s="15">
        <f t="shared" si="3"/>
        <v>1.5022171213050493</v>
      </c>
      <c r="P22" s="15" t="str">
        <f t="shared" si="4"/>
        <v>ОДНОРОДНЫЕ</v>
      </c>
      <c r="Q22" s="17">
        <f t="shared" si="5"/>
        <v>45066.666666666672</v>
      </c>
    </row>
    <row r="23" spans="1:17" s="16" customFormat="1" x14ac:dyDescent="0.25">
      <c r="A23" s="38">
        <v>5</v>
      </c>
      <c r="B23" s="8" t="s">
        <v>38</v>
      </c>
      <c r="C23" s="15" t="s">
        <v>32</v>
      </c>
      <c r="D23" s="15">
        <v>10</v>
      </c>
      <c r="E23" s="9">
        <v>511.89</v>
      </c>
      <c r="F23" s="9">
        <v>496.98</v>
      </c>
      <c r="G23" s="9">
        <v>506.92</v>
      </c>
      <c r="H23" s="9"/>
      <c r="I23" s="9"/>
      <c r="J23" s="9"/>
      <c r="K23" s="18"/>
      <c r="L23" s="17">
        <f t="shared" si="0"/>
        <v>505.26333333333332</v>
      </c>
      <c r="M23" s="15">
        <f t="shared" si="1"/>
        <v>3</v>
      </c>
      <c r="N23" s="15">
        <f t="shared" si="2"/>
        <v>7.5918004013101612</v>
      </c>
      <c r="O23" s="15">
        <f t="shared" si="3"/>
        <v>1.5025433077095431</v>
      </c>
      <c r="P23" s="15" t="str">
        <f t="shared" si="4"/>
        <v>ОДНОРОДНЫЕ</v>
      </c>
      <c r="Q23" s="17">
        <f t="shared" si="5"/>
        <v>5052.6333333333332</v>
      </c>
    </row>
    <row r="24" spans="1:17" s="16" customFormat="1" x14ac:dyDescent="0.25">
      <c r="A24" s="38">
        <v>6</v>
      </c>
      <c r="B24" s="8" t="s">
        <v>39</v>
      </c>
      <c r="C24" s="15" t="s">
        <v>32</v>
      </c>
      <c r="D24" s="15">
        <v>160</v>
      </c>
      <c r="E24" s="9">
        <v>122.19</v>
      </c>
      <c r="F24" s="9">
        <v>118.63</v>
      </c>
      <c r="G24" s="9">
        <v>121</v>
      </c>
      <c r="H24" s="9"/>
      <c r="I24" s="9"/>
      <c r="J24" s="9"/>
      <c r="K24" s="18"/>
      <c r="L24" s="17">
        <f t="shared" si="0"/>
        <v>120.60666666666667</v>
      </c>
      <c r="M24" s="15">
        <f t="shared" si="1"/>
        <v>3</v>
      </c>
      <c r="N24" s="15">
        <f t="shared" si="2"/>
        <v>1.8123005637402807</v>
      </c>
      <c r="O24" s="15">
        <f t="shared" si="3"/>
        <v>1.5026537204192256</v>
      </c>
      <c r="P24" s="15" t="str">
        <f t="shared" si="4"/>
        <v>ОДНОРОДНЫЕ</v>
      </c>
      <c r="Q24" s="17">
        <f t="shared" si="5"/>
        <v>19297.066666666666</v>
      </c>
    </row>
    <row r="25" spans="1:17" s="16" customFormat="1" x14ac:dyDescent="0.25">
      <c r="A25" s="38">
        <v>7</v>
      </c>
      <c r="B25" s="8" t="s">
        <v>40</v>
      </c>
      <c r="C25" s="15" t="s">
        <v>32</v>
      </c>
      <c r="D25" s="15">
        <v>200</v>
      </c>
      <c r="E25" s="9">
        <v>46.24</v>
      </c>
      <c r="F25" s="9">
        <v>44.89</v>
      </c>
      <c r="G25" s="9">
        <v>45.79</v>
      </c>
      <c r="H25" s="9"/>
      <c r="I25" s="9"/>
      <c r="J25" s="9"/>
      <c r="K25" s="18"/>
      <c r="L25" s="17">
        <f t="shared" si="0"/>
        <v>45.639999999999993</v>
      </c>
      <c r="M25" s="15">
        <f t="shared" si="1"/>
        <v>3</v>
      </c>
      <c r="N25" s="15">
        <f t="shared" si="2"/>
        <v>0.68738635424337646</v>
      </c>
      <c r="O25" s="15">
        <f t="shared" si="3"/>
        <v>1.5061050706471879</v>
      </c>
      <c r="P25" s="15" t="str">
        <f t="shared" si="4"/>
        <v>ОДНОРОДНЫЕ</v>
      </c>
      <c r="Q25" s="17">
        <f t="shared" si="5"/>
        <v>9127.9999999999982</v>
      </c>
    </row>
    <row r="26" spans="1:17" s="16" customFormat="1" x14ac:dyDescent="0.25">
      <c r="A26" s="38">
        <v>8</v>
      </c>
      <c r="B26" s="8" t="s">
        <v>41</v>
      </c>
      <c r="C26" s="15" t="s">
        <v>32</v>
      </c>
      <c r="D26" s="15">
        <v>80</v>
      </c>
      <c r="E26" s="9"/>
      <c r="F26" s="9"/>
      <c r="G26" s="9"/>
      <c r="H26" s="9">
        <v>174.72</v>
      </c>
      <c r="I26" s="9">
        <v>311.52</v>
      </c>
      <c r="J26" s="9">
        <v>316.8</v>
      </c>
      <c r="K26" s="18"/>
      <c r="L26" s="17">
        <f t="shared" si="0"/>
        <v>267.68</v>
      </c>
      <c r="M26" s="15">
        <f t="shared" si="1"/>
        <v>3</v>
      </c>
      <c r="N26" s="15">
        <f t="shared" si="2"/>
        <v>80.548996269351449</v>
      </c>
      <c r="O26" s="15">
        <f t="shared" si="3"/>
        <v>30.091525802955559</v>
      </c>
      <c r="P26" s="15" t="str">
        <f t="shared" si="4"/>
        <v>ОДНОРОДНЫЕ</v>
      </c>
      <c r="Q26" s="17">
        <f t="shared" si="5"/>
        <v>21414.400000000001</v>
      </c>
    </row>
    <row r="27" spans="1:17" s="16" customFormat="1" x14ac:dyDescent="0.25">
      <c r="A27" s="38">
        <v>9</v>
      </c>
      <c r="B27" s="8" t="s">
        <v>42</v>
      </c>
      <c r="C27" s="15" t="s">
        <v>32</v>
      </c>
      <c r="D27" s="15">
        <v>100</v>
      </c>
      <c r="E27" s="9">
        <v>311.37</v>
      </c>
      <c r="F27" s="9">
        <v>302.3</v>
      </c>
      <c r="G27" s="9">
        <v>308.35000000000002</v>
      </c>
      <c r="H27" s="9"/>
      <c r="I27" s="9"/>
      <c r="J27" s="9"/>
      <c r="K27" s="18"/>
      <c r="L27" s="17">
        <f t="shared" si="0"/>
        <v>307.34000000000003</v>
      </c>
      <c r="M27" s="15">
        <f t="shared" si="1"/>
        <v>3</v>
      </c>
      <c r="N27" s="15">
        <f t="shared" si="2"/>
        <v>4.6185820334817036</v>
      </c>
      <c r="O27" s="15">
        <f t="shared" si="3"/>
        <v>1.5027598208764572</v>
      </c>
      <c r="P27" s="15" t="str">
        <f t="shared" si="4"/>
        <v>ОДНОРОДНЫЕ</v>
      </c>
      <c r="Q27" s="17">
        <f t="shared" si="5"/>
        <v>30734.000000000004</v>
      </c>
    </row>
    <row r="28" spans="1:17" s="16" customFormat="1" x14ac:dyDescent="0.25">
      <c r="A28" s="38">
        <v>10</v>
      </c>
      <c r="B28" s="8" t="s">
        <v>43</v>
      </c>
      <c r="C28" s="15" t="s">
        <v>32</v>
      </c>
      <c r="D28" s="15">
        <v>500</v>
      </c>
      <c r="E28" s="9">
        <v>32.51</v>
      </c>
      <c r="F28" s="9">
        <v>31.56</v>
      </c>
      <c r="G28" s="9">
        <v>32.19</v>
      </c>
      <c r="H28" s="9"/>
      <c r="I28" s="9"/>
      <c r="J28" s="9"/>
      <c r="K28" s="18"/>
      <c r="L28" s="17">
        <f t="shared" si="0"/>
        <v>32.086666666666666</v>
      </c>
      <c r="M28" s="15">
        <f t="shared" si="1"/>
        <v>3</v>
      </c>
      <c r="N28" s="15">
        <f t="shared" si="2"/>
        <v>0.48335632129241152</v>
      </c>
      <c r="O28" s="15">
        <f t="shared" si="3"/>
        <v>1.5064086472857205</v>
      </c>
      <c r="P28" s="15" t="str">
        <f t="shared" si="4"/>
        <v>ОДНОРОДНЫЕ</v>
      </c>
      <c r="Q28" s="17">
        <f t="shared" si="5"/>
        <v>16043.333333333332</v>
      </c>
    </row>
    <row r="29" spans="1:17" s="16" customFormat="1" x14ac:dyDescent="0.25">
      <c r="A29" s="38">
        <v>11</v>
      </c>
      <c r="B29" s="8" t="s">
        <v>44</v>
      </c>
      <c r="C29" s="15" t="s">
        <v>32</v>
      </c>
      <c r="D29" s="15">
        <v>130</v>
      </c>
      <c r="E29" s="9">
        <v>146.38</v>
      </c>
      <c r="F29" s="9">
        <v>142.12</v>
      </c>
      <c r="G29" s="9">
        <v>144.96</v>
      </c>
      <c r="H29" s="9"/>
      <c r="I29" s="9"/>
      <c r="J29" s="9"/>
      <c r="K29" s="18"/>
      <c r="L29" s="17">
        <f t="shared" si="0"/>
        <v>144.48666666666668</v>
      </c>
      <c r="M29" s="15">
        <f t="shared" si="1"/>
        <v>3</v>
      </c>
      <c r="N29" s="15">
        <f t="shared" si="2"/>
        <v>2.1690858289457609</v>
      </c>
      <c r="O29" s="15">
        <f t="shared" si="3"/>
        <v>1.5012359818292995</v>
      </c>
      <c r="P29" s="15" t="str">
        <f t="shared" si="4"/>
        <v>ОДНОРОДНЫЕ</v>
      </c>
      <c r="Q29" s="17">
        <f t="shared" si="5"/>
        <v>18783.26666666667</v>
      </c>
    </row>
    <row r="30" spans="1:17" s="16" customFormat="1" x14ac:dyDescent="0.25">
      <c r="A30" s="38">
        <v>12</v>
      </c>
      <c r="B30" s="8" t="s">
        <v>45</v>
      </c>
      <c r="C30" s="15" t="s">
        <v>56</v>
      </c>
      <c r="D30" s="15">
        <v>120</v>
      </c>
      <c r="E30" s="9"/>
      <c r="F30" s="9"/>
      <c r="G30" s="9"/>
      <c r="H30" s="9">
        <v>27.11</v>
      </c>
      <c r="I30" s="9">
        <v>28.38</v>
      </c>
      <c r="J30" s="9">
        <v>37.92</v>
      </c>
      <c r="K30" s="18"/>
      <c r="L30" s="17">
        <f t="shared" si="0"/>
        <v>31.136666666666667</v>
      </c>
      <c r="M30" s="15">
        <f t="shared" si="1"/>
        <v>3</v>
      </c>
      <c r="N30" s="15">
        <f t="shared" si="2"/>
        <v>5.9087590349694734</v>
      </c>
      <c r="O30" s="15">
        <f t="shared" si="3"/>
        <v>18.976851627136732</v>
      </c>
      <c r="P30" s="15" t="str">
        <f t="shared" si="4"/>
        <v>ОДНОРОДНЫЕ</v>
      </c>
      <c r="Q30" s="17">
        <f t="shared" si="5"/>
        <v>3736.4</v>
      </c>
    </row>
    <row r="31" spans="1:17" s="16" customFormat="1" x14ac:dyDescent="0.25">
      <c r="A31" s="38">
        <v>13</v>
      </c>
      <c r="B31" s="39" t="s">
        <v>46</v>
      </c>
      <c r="C31" s="15" t="s">
        <v>32</v>
      </c>
      <c r="D31" s="15">
        <v>110</v>
      </c>
      <c r="E31" s="9">
        <v>102.44</v>
      </c>
      <c r="F31" s="9">
        <v>99.46</v>
      </c>
      <c r="G31" s="9">
        <v>101.45</v>
      </c>
      <c r="H31" s="9"/>
      <c r="I31" s="9"/>
      <c r="J31" s="9"/>
      <c r="K31" s="18"/>
      <c r="L31" s="17">
        <f t="shared" si="0"/>
        <v>101.11666666666666</v>
      </c>
      <c r="M31" s="15">
        <f t="shared" si="1"/>
        <v>3</v>
      </c>
      <c r="N31" s="15">
        <f t="shared" si="2"/>
        <v>1.5177066031790669</v>
      </c>
      <c r="O31" s="15">
        <f t="shared" si="3"/>
        <v>1.5009460390760512</v>
      </c>
      <c r="P31" s="15" t="str">
        <f t="shared" si="4"/>
        <v>ОДНОРОДНЫЕ</v>
      </c>
      <c r="Q31" s="17">
        <f t="shared" si="5"/>
        <v>11122.833333333332</v>
      </c>
    </row>
    <row r="32" spans="1:17" s="16" customFormat="1" x14ac:dyDescent="0.25">
      <c r="A32" s="38">
        <v>14</v>
      </c>
      <c r="B32" s="8" t="s">
        <v>47</v>
      </c>
      <c r="C32" s="15" t="s">
        <v>32</v>
      </c>
      <c r="D32" s="15">
        <v>3</v>
      </c>
      <c r="E32" s="9">
        <v>171.38</v>
      </c>
      <c r="F32" s="9">
        <v>166.39</v>
      </c>
      <c r="G32" s="9">
        <v>169.72</v>
      </c>
      <c r="H32" s="9"/>
      <c r="I32" s="9"/>
      <c r="J32" s="9"/>
      <c r="K32" s="18"/>
      <c r="L32" s="17">
        <f t="shared" si="0"/>
        <v>169.16333333333333</v>
      </c>
      <c r="M32" s="15">
        <f t="shared" si="1"/>
        <v>3</v>
      </c>
      <c r="N32" s="15">
        <f t="shared" si="2"/>
        <v>2.5411480345177373</v>
      </c>
      <c r="O32" s="15">
        <f t="shared" si="3"/>
        <v>1.5021860733321271</v>
      </c>
      <c r="P32" s="15" t="str">
        <f t="shared" si="4"/>
        <v>ОДНОРОДНЫЕ</v>
      </c>
      <c r="Q32" s="17">
        <f t="shared" si="5"/>
        <v>507.49</v>
      </c>
    </row>
    <row r="33" spans="1:19" s="16" customFormat="1" x14ac:dyDescent="0.25">
      <c r="A33" s="38">
        <v>15</v>
      </c>
      <c r="B33" s="8" t="s">
        <v>48</v>
      </c>
      <c r="C33" s="15" t="s">
        <v>32</v>
      </c>
      <c r="D33" s="15">
        <v>15</v>
      </c>
      <c r="E33" s="9">
        <v>2160.52</v>
      </c>
      <c r="F33" s="9">
        <v>2097.59</v>
      </c>
      <c r="G33" s="9">
        <v>2139.54</v>
      </c>
      <c r="H33" s="9"/>
      <c r="I33" s="9"/>
      <c r="J33" s="9"/>
      <c r="K33" s="18"/>
      <c r="L33" s="17">
        <f t="shared" si="0"/>
        <v>2132.5500000000002</v>
      </c>
      <c r="M33" s="15">
        <f t="shared" si="1"/>
        <v>3</v>
      </c>
      <c r="N33" s="15">
        <f t="shared" si="2"/>
        <v>32.042023968532234</v>
      </c>
      <c r="O33" s="15">
        <f t="shared" si="3"/>
        <v>1.5025215806678498</v>
      </c>
      <c r="P33" s="15" t="str">
        <f t="shared" si="4"/>
        <v>ОДНОРОДНЫЕ</v>
      </c>
      <c r="Q33" s="17">
        <f t="shared" si="5"/>
        <v>31988.250000000004</v>
      </c>
    </row>
    <row r="34" spans="1:19" s="16" customFormat="1" x14ac:dyDescent="0.25">
      <c r="A34" s="38">
        <v>16</v>
      </c>
      <c r="B34" s="8" t="s">
        <v>49</v>
      </c>
      <c r="C34" s="15" t="s">
        <v>32</v>
      </c>
      <c r="D34" s="15">
        <v>60</v>
      </c>
      <c r="E34" s="9">
        <v>2211.91</v>
      </c>
      <c r="F34" s="9">
        <v>2147.4899999999998</v>
      </c>
      <c r="G34" s="9">
        <v>2190.44</v>
      </c>
      <c r="H34" s="9"/>
      <c r="I34" s="9"/>
      <c r="J34" s="9"/>
      <c r="K34" s="18"/>
      <c r="L34" s="17">
        <f t="shared" si="0"/>
        <v>2183.2800000000002</v>
      </c>
      <c r="M34" s="15">
        <f t="shared" si="1"/>
        <v>3</v>
      </c>
      <c r="N34" s="15">
        <f t="shared" si="2"/>
        <v>32.801422225263401</v>
      </c>
      <c r="O34" s="15">
        <f t="shared" si="3"/>
        <v>1.5023919160741361</v>
      </c>
      <c r="P34" s="15" t="str">
        <f t="shared" si="4"/>
        <v>ОДНОРОДНЫЕ</v>
      </c>
      <c r="Q34" s="17">
        <f t="shared" si="5"/>
        <v>130996.80000000002</v>
      </c>
    </row>
    <row r="35" spans="1:19" s="16" customFormat="1" x14ac:dyDescent="0.25">
      <c r="A35" s="38">
        <v>17</v>
      </c>
      <c r="B35" s="8" t="s">
        <v>49</v>
      </c>
      <c r="C35" s="15" t="s">
        <v>32</v>
      </c>
      <c r="D35" s="15">
        <v>60</v>
      </c>
      <c r="E35" s="9">
        <v>2201.89</v>
      </c>
      <c r="F35" s="9">
        <v>2137.7600000000002</v>
      </c>
      <c r="G35" s="9">
        <v>2180.52</v>
      </c>
      <c r="H35" s="9"/>
      <c r="I35" s="9"/>
      <c r="J35" s="9"/>
      <c r="K35" s="18"/>
      <c r="L35" s="17">
        <f t="shared" si="0"/>
        <v>2173.39</v>
      </c>
      <c r="M35" s="15">
        <f t="shared" si="1"/>
        <v>3</v>
      </c>
      <c r="N35" s="15">
        <f t="shared" si="2"/>
        <v>32.6541253136566</v>
      </c>
      <c r="O35" s="15">
        <f t="shared" si="3"/>
        <v>1.5024512541999642</v>
      </c>
      <c r="P35" s="15" t="str">
        <f t="shared" si="4"/>
        <v>ОДНОРОДНЫЕ</v>
      </c>
      <c r="Q35" s="17">
        <f t="shared" si="5"/>
        <v>130403.4</v>
      </c>
    </row>
    <row r="36" spans="1:19" s="16" customFormat="1" x14ac:dyDescent="0.25">
      <c r="A36" s="38">
        <v>18</v>
      </c>
      <c r="B36" s="8" t="s">
        <v>50</v>
      </c>
      <c r="C36" s="15" t="s">
        <v>32</v>
      </c>
      <c r="D36" s="15">
        <v>40</v>
      </c>
      <c r="E36" s="9">
        <v>33.43</v>
      </c>
      <c r="F36" s="9">
        <v>32.46</v>
      </c>
      <c r="G36" s="9">
        <v>33.11</v>
      </c>
      <c r="H36" s="9"/>
      <c r="I36" s="9"/>
      <c r="J36" s="9"/>
      <c r="K36" s="18"/>
      <c r="L36" s="17">
        <f t="shared" si="0"/>
        <v>33</v>
      </c>
      <c r="M36" s="15">
        <f t="shared" si="1"/>
        <v>3</v>
      </c>
      <c r="N36" s="15">
        <f t="shared" si="2"/>
        <v>0.49426713425029523</v>
      </c>
      <c r="O36" s="15">
        <f t="shared" si="3"/>
        <v>1.4977791946978645</v>
      </c>
      <c r="P36" s="15" t="str">
        <f t="shared" si="4"/>
        <v>ОДНОРОДНЫЕ</v>
      </c>
      <c r="Q36" s="17">
        <f t="shared" si="5"/>
        <v>1320</v>
      </c>
    </row>
    <row r="37" spans="1:19" s="16" customFormat="1" x14ac:dyDescent="0.25">
      <c r="A37" s="38">
        <v>19</v>
      </c>
      <c r="B37" s="39" t="s">
        <v>51</v>
      </c>
      <c r="C37" s="15" t="s">
        <v>32</v>
      </c>
      <c r="D37" s="15">
        <v>130</v>
      </c>
      <c r="E37" s="9">
        <v>1110</v>
      </c>
      <c r="F37" s="9">
        <v>1077.67</v>
      </c>
      <c r="G37" s="9">
        <v>1099.22</v>
      </c>
      <c r="H37" s="9"/>
      <c r="I37" s="9"/>
      <c r="J37" s="9"/>
      <c r="K37" s="18"/>
      <c r="L37" s="17">
        <f t="shared" si="0"/>
        <v>1095.6300000000001</v>
      </c>
      <c r="M37" s="15">
        <f t="shared" si="1"/>
        <v>3</v>
      </c>
      <c r="N37" s="15">
        <f t="shared" si="2"/>
        <v>16.461266658431811</v>
      </c>
      <c r="O37" s="15">
        <f t="shared" si="3"/>
        <v>1.5024476016932549</v>
      </c>
      <c r="P37" s="15" t="str">
        <f t="shared" si="4"/>
        <v>ОДНОРОДНЫЕ</v>
      </c>
      <c r="Q37" s="17">
        <f t="shared" si="5"/>
        <v>142431.90000000002</v>
      </c>
    </row>
    <row r="38" spans="1:19" s="16" customFormat="1" x14ac:dyDescent="0.25">
      <c r="A38" s="38">
        <v>20</v>
      </c>
      <c r="B38" s="8" t="s">
        <v>52</v>
      </c>
      <c r="C38" s="15" t="s">
        <v>32</v>
      </c>
      <c r="D38" s="15">
        <v>4</v>
      </c>
      <c r="E38" s="9">
        <v>3046.08</v>
      </c>
      <c r="F38" s="9">
        <v>2957.36</v>
      </c>
      <c r="G38" s="9">
        <v>3016.51</v>
      </c>
      <c r="H38" s="9"/>
      <c r="I38" s="9"/>
      <c r="J38" s="9"/>
      <c r="K38" s="18"/>
      <c r="L38" s="17">
        <f t="shared" si="0"/>
        <v>3006.65</v>
      </c>
      <c r="M38" s="15">
        <f t="shared" si="1"/>
        <v>3</v>
      </c>
      <c r="N38" s="15">
        <f t="shared" si="2"/>
        <v>45.174376586733253</v>
      </c>
      <c r="O38" s="15">
        <f t="shared" si="3"/>
        <v>1.5024820510113663</v>
      </c>
      <c r="P38" s="15" t="str">
        <f t="shared" si="4"/>
        <v>ОДНОРОДНЫЕ</v>
      </c>
      <c r="Q38" s="17">
        <f t="shared" si="5"/>
        <v>12026.6</v>
      </c>
    </row>
    <row r="39" spans="1:19" s="16" customFormat="1" x14ac:dyDescent="0.25">
      <c r="A39" s="38">
        <v>21</v>
      </c>
      <c r="B39" s="8" t="s">
        <v>53</v>
      </c>
      <c r="C39" s="15" t="s">
        <v>32</v>
      </c>
      <c r="D39" s="15">
        <v>1</v>
      </c>
      <c r="E39" s="9">
        <v>4688.1400000000003</v>
      </c>
      <c r="F39" s="9">
        <v>4551.59</v>
      </c>
      <c r="G39" s="9">
        <v>4642.62</v>
      </c>
      <c r="H39" s="9"/>
      <c r="I39" s="9"/>
      <c r="J39" s="9"/>
      <c r="K39" s="18"/>
      <c r="L39" s="17">
        <f t="shared" si="0"/>
        <v>4627.45</v>
      </c>
      <c r="M39" s="15">
        <f t="shared" si="1"/>
        <v>3</v>
      </c>
      <c r="N39" s="15">
        <f t="shared" si="2"/>
        <v>69.527493123224332</v>
      </c>
      <c r="O39" s="15">
        <f t="shared" si="3"/>
        <v>1.5025012290402777</v>
      </c>
      <c r="P39" s="15" t="str">
        <f t="shared" si="4"/>
        <v>ОДНОРОДНЫЕ</v>
      </c>
      <c r="Q39" s="17">
        <f t="shared" si="5"/>
        <v>4627.45</v>
      </c>
    </row>
    <row r="40" spans="1:19" s="16" customFormat="1" x14ac:dyDescent="0.25">
      <c r="A40" s="38">
        <v>22</v>
      </c>
      <c r="B40" s="8" t="s">
        <v>54</v>
      </c>
      <c r="C40" s="15" t="s">
        <v>32</v>
      </c>
      <c r="D40" s="15">
        <v>6</v>
      </c>
      <c r="E40" s="9">
        <v>80.02</v>
      </c>
      <c r="F40" s="9">
        <v>77.69</v>
      </c>
      <c r="G40" s="9">
        <v>79.239999999999995</v>
      </c>
      <c r="H40" s="9"/>
      <c r="I40" s="9"/>
      <c r="J40" s="9"/>
      <c r="K40" s="18"/>
      <c r="L40" s="17">
        <f t="shared" si="0"/>
        <v>78.983333333333334</v>
      </c>
      <c r="M40" s="15">
        <f t="shared" si="1"/>
        <v>3</v>
      </c>
      <c r="N40" s="15">
        <f t="shared" si="2"/>
        <v>1.1860157390748787</v>
      </c>
      <c r="O40" s="15">
        <f t="shared" si="3"/>
        <v>1.5016025394490973</v>
      </c>
      <c r="P40" s="15" t="str">
        <f t="shared" si="4"/>
        <v>ОДНОРОДНЫЕ</v>
      </c>
      <c r="Q40" s="17">
        <f t="shared" si="5"/>
        <v>473.9</v>
      </c>
    </row>
    <row r="41" spans="1:19" s="16" customFormat="1" x14ac:dyDescent="0.25">
      <c r="A41" s="38">
        <v>23</v>
      </c>
      <c r="B41" s="8" t="s">
        <v>55</v>
      </c>
      <c r="C41" s="15" t="s">
        <v>32</v>
      </c>
      <c r="D41" s="15">
        <v>20</v>
      </c>
      <c r="E41" s="9">
        <v>61.26</v>
      </c>
      <c r="F41" s="9">
        <v>59.48</v>
      </c>
      <c r="G41" s="9">
        <v>60.67</v>
      </c>
      <c r="H41" s="9"/>
      <c r="I41" s="9"/>
      <c r="J41" s="9"/>
      <c r="K41" s="18"/>
      <c r="L41" s="17">
        <f t="shared" si="0"/>
        <v>60.47</v>
      </c>
      <c r="M41" s="15">
        <f t="shared" si="1"/>
        <v>3</v>
      </c>
      <c r="N41" s="15">
        <f t="shared" si="2"/>
        <v>0.90669730340395405</v>
      </c>
      <c r="O41" s="15">
        <f t="shared" si="3"/>
        <v>1.4994167412005193</v>
      </c>
      <c r="P41" s="15" t="str">
        <f t="shared" si="4"/>
        <v>ОДНОРОДНЫЕ</v>
      </c>
      <c r="Q41" s="17">
        <f t="shared" si="5"/>
        <v>1209.4000000000001</v>
      </c>
    </row>
    <row r="42" spans="1:19" s="16" customFormat="1" x14ac:dyDescent="0.25">
      <c r="A42" s="15">
        <v>24</v>
      </c>
      <c r="B42" s="39" t="s">
        <v>51</v>
      </c>
      <c r="C42" s="15" t="s">
        <v>32</v>
      </c>
      <c r="D42" s="15">
        <v>4</v>
      </c>
      <c r="E42" s="9">
        <v>809.33</v>
      </c>
      <c r="F42" s="9">
        <v>785.76</v>
      </c>
      <c r="G42" s="9">
        <v>801.48</v>
      </c>
      <c r="H42" s="9"/>
      <c r="I42" s="9"/>
      <c r="J42" s="9"/>
      <c r="K42" s="18"/>
      <c r="L42" s="17">
        <f t="shared" si="0"/>
        <v>798.85666666666668</v>
      </c>
      <c r="M42" s="15">
        <f t="shared" si="1"/>
        <v>3</v>
      </c>
      <c r="N42" s="15">
        <f t="shared" si="2"/>
        <v>12.001984558119293</v>
      </c>
      <c r="O42" s="15">
        <f t="shared" si="3"/>
        <v>1.5023952429663177</v>
      </c>
      <c r="P42" s="15" t="str">
        <f t="shared" si="4"/>
        <v>ОДНОРОДНЫЕ</v>
      </c>
      <c r="Q42" s="17">
        <f t="shared" si="5"/>
        <v>3195.4266666666667</v>
      </c>
    </row>
    <row r="43" spans="1:19" x14ac:dyDescent="0.25">
      <c r="E43" s="10"/>
      <c r="F43" s="10"/>
      <c r="G43" s="10"/>
      <c r="R43" s="6"/>
      <c r="S43" s="1"/>
    </row>
    <row r="44" spans="1:19" x14ac:dyDescent="0.25">
      <c r="A44" s="30" t="s">
        <v>18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9" x14ac:dyDescent="0.25">
      <c r="A45" s="31" t="s">
        <v>17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9" ht="1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9" s="21" customFormat="1" x14ac:dyDescent="0.25">
      <c r="A47" s="26" t="s">
        <v>33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"/>
      <c r="S47" s="2"/>
    </row>
    <row r="48" spans="1:19" x14ac:dyDescent="0.25">
      <c r="P48" s="6"/>
    </row>
    <row r="53" spans="16:16" x14ac:dyDescent="0.25">
      <c r="P53" s="6"/>
    </row>
  </sheetData>
  <mergeCells count="18">
    <mergeCell ref="A47:Q47"/>
    <mergeCell ref="A46:Q46"/>
    <mergeCell ref="B13:P13"/>
    <mergeCell ref="A44:Q44"/>
    <mergeCell ref="A45:Q45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  <mergeCell ref="G3:Q3"/>
    <mergeCell ref="B17:B18"/>
    <mergeCell ref="C17:D17"/>
    <mergeCell ref="N11:O11"/>
  </mergeCells>
  <conditionalFormatting sqref="P19:P42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:P42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2024-02-01T12:52:54Z</dcterms:modified>
</cp:coreProperties>
</file>