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19" i="1" l="1"/>
  <c r="Q19" i="1"/>
  <c r="Q20" i="1"/>
  <c r="Q21" i="1"/>
  <c r="Q22" i="1"/>
  <c r="Q23" i="1"/>
  <c r="Q24" i="1"/>
  <c r="Q25" i="1"/>
  <c r="Q26" i="1"/>
  <c r="Q27" i="1"/>
  <c r="Q28" i="1"/>
  <c r="Q29" i="1"/>
  <c r="Q30" i="1"/>
  <c r="P20" i="1"/>
  <c r="P21" i="1"/>
  <c r="P22" i="1"/>
  <c r="P23" i="1"/>
  <c r="P24" i="1"/>
  <c r="P25" i="1"/>
  <c r="P26" i="1"/>
  <c r="P27" i="1"/>
  <c r="P28" i="1"/>
  <c r="P29" i="1"/>
  <c r="P30" i="1"/>
  <c r="P19" i="1"/>
  <c r="O20" i="1"/>
  <c r="O21" i="1"/>
  <c r="O22" i="1"/>
  <c r="O23" i="1"/>
  <c r="O24" i="1"/>
  <c r="O25" i="1"/>
  <c r="O26" i="1"/>
  <c r="O27" i="1"/>
  <c r="T27" i="1" s="1"/>
  <c r="O28" i="1"/>
  <c r="O29" i="1"/>
  <c r="O30" i="1"/>
  <c r="O19" i="1"/>
  <c r="T19" i="1" s="1"/>
  <c r="T26" i="1"/>
  <c r="S19" i="1" l="1"/>
  <c r="R26" i="1"/>
  <c r="S26" i="1" s="1"/>
  <c r="R27" i="1"/>
  <c r="S27" i="1" s="1"/>
  <c r="T25" i="1"/>
  <c r="R24" i="1"/>
  <c r="S24" i="1" s="1"/>
  <c r="T24" i="1"/>
  <c r="R25" i="1" l="1"/>
  <c r="S25" i="1" s="1"/>
  <c r="R20" i="1" l="1"/>
  <c r="T21" i="1"/>
  <c r="T22" i="1"/>
  <c r="T23" i="1"/>
  <c r="R22" i="1" l="1"/>
  <c r="S22" i="1" s="1"/>
  <c r="R23" i="1"/>
  <c r="S23" i="1" s="1"/>
  <c r="R30" i="1"/>
  <c r="S30" i="1" s="1"/>
  <c r="R29" i="1"/>
  <c r="S29" i="1" s="1"/>
  <c r="R21" i="1"/>
  <c r="S21" i="1" s="1"/>
  <c r="R28" i="1"/>
  <c r="S28" i="1" s="1"/>
  <c r="T30" i="1"/>
  <c r="T29" i="1"/>
  <c r="T28" i="1"/>
  <c r="T20" i="1"/>
  <c r="C16" i="1" l="1"/>
  <c r="S20" i="1"/>
</calcChain>
</file>

<file path=xl/sharedStrings.xml><?xml version="1.0" encoding="utf-8"?>
<sst xmlns="http://schemas.openxmlformats.org/spreadsheetml/2006/main" count="77" uniqueCount="52">
  <si>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</si>
  <si>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</si>
  <si>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</si>
  <si>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</si>
  <si>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</si>
  <si>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</si>
  <si>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</si>
  <si>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</si>
  <si>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</si>
  <si>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</si>
  <si>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</si>
  <si>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</si>
  <si>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</si>
  <si>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</si>
  <si>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</si>
  <si>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</si>
  <si>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</si>
  <si>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</si>
  <si>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</si>
  <si>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</si>
  <si>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</si>
  <si>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</si>
  <si>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</si>
  <si>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</si>
  <si>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</si>
  <si>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</si>
  <si>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</si>
  <si>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</si>
  <si>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</si>
  <si>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</si>
  <si>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</si>
  <si>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</si>
  <si>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</si>
  <si>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</si>
  <si>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</si>
  <si>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213-24</t>
  </si>
  <si>
    <t>Будесонид+Формотерол</t>
  </si>
  <si>
    <t xml:space="preserve">Тиотропия бромид </t>
  </si>
  <si>
    <t>Будесонид</t>
  </si>
  <si>
    <t xml:space="preserve">Хлоропирамин </t>
  </si>
  <si>
    <t>Лоратадин</t>
  </si>
  <si>
    <t xml:space="preserve">Амброксол </t>
  </si>
  <si>
    <t xml:space="preserve">Аммиак </t>
  </si>
  <si>
    <t xml:space="preserve">Ипратропия бромид+Фенотерол </t>
  </si>
  <si>
    <t xml:space="preserve">Сальбутамол </t>
  </si>
  <si>
    <t>Уп.</t>
  </si>
  <si>
    <t xml:space="preserve">Государственный реестр предельных отпускных цен 31.10.2024 </t>
  </si>
  <si>
    <t>Интернет ресурс от 31/10/2024 https://stolichki.ru/drugs/spiriva-kaps-d-ingal-18mkg-30-ingalyator-handi-haler</t>
  </si>
  <si>
    <t>Начальная (максимальная) цена договора устанавливается в размере 310299,70 руб. (триста десять тысяч двести девяносто девять рублей семьдесят копеек)</t>
  </si>
  <si>
    <t>Интернет ресурс от 31/10/2024 https://megamarket.ru/catalog/details/ammiak-r-r-naruzhn-10-40-ml-100032787320_17908/#?related_search=100032787320</t>
  </si>
  <si>
    <t>на поставку лекарственных препаратов для лечения органов дыхательной системы</t>
  </si>
  <si>
    <t>Система электронного заказа "ФармКомандир" 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</si>
</sst>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8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="85" zoomScaleNormal="85" zoomScalePageLayoutView="70" workbookViewId="0">
      <selection activeCell="E24" sqref="E24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20.7109375" style="1" customWidth="1"/>
    <col min="8" max="8" width="21" style="1" customWidth="1"/>
    <col min="9" max="10" width="16.85546875" style="1" customWidth="1"/>
    <col min="11" max="14" width="16.85546875" style="1" hidden="1" customWidth="1"/>
    <col min="15" max="15" width="13.7109375" style="1" customWidth="1"/>
    <col min="16" max="16" width="9.42578125" style="10" customWidth="1"/>
    <col min="17" max="17" width="12.5703125" style="10" customWidth="1"/>
    <col min="18" max="18" width="10.28515625" style="10" customWidth="1"/>
    <col min="19" max="19" width="22.42578125" style="10" bestFit="1" customWidth="1"/>
    <col min="20" max="20" width="17.5703125" style="1" customWidth="1"/>
    <col min="21" max="21" width="10.7109375" style="10" bestFit="1" customWidth="1"/>
    <col min="22" max="22" width="11.28515625" style="10" bestFit="1" customWidth="1"/>
    <col min="23" max="23" width="10.7109375" style="10" bestFit="1" customWidth="1"/>
    <col min="24" max="24" width="11.7109375" style="10" bestFit="1" customWidth="1"/>
    <col min="25" max="25" width="10.7109375" style="10" bestFit="1" customWidth="1"/>
    <col min="26" max="16384" width="9.140625" style="10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7" t="s">
        <v>50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x14ac:dyDescent="0.25">
      <c r="G4" s="19"/>
      <c r="H4" s="19"/>
      <c r="I4" s="19"/>
      <c r="J4" s="19"/>
      <c r="K4" s="19"/>
      <c r="L4" s="19"/>
      <c r="M4" s="19"/>
      <c r="N4" s="19"/>
      <c r="O4" s="19"/>
      <c r="P4" s="21"/>
      <c r="Q4" s="21"/>
      <c r="R4" s="21"/>
      <c r="S4" s="21"/>
      <c r="T4" s="5" t="s">
        <v>22</v>
      </c>
    </row>
    <row r="5" spans="1:20" x14ac:dyDescent="0.25">
      <c r="G5" s="19"/>
      <c r="H5" s="19"/>
      <c r="I5" s="19"/>
      <c r="J5" s="19"/>
      <c r="K5" s="19"/>
      <c r="L5" s="19"/>
      <c r="M5" s="19"/>
      <c r="N5" s="19"/>
      <c r="O5" s="19"/>
      <c r="P5" s="21"/>
      <c r="Q5" s="21"/>
      <c r="R5" s="21"/>
      <c r="S5" s="21"/>
      <c r="T5" s="5" t="s">
        <v>21</v>
      </c>
    </row>
    <row r="6" spans="1:20" ht="14.45" customHeight="1" x14ac:dyDescent="0.25">
      <c r="G6" s="19"/>
      <c r="H6" s="19"/>
      <c r="I6" s="19"/>
      <c r="J6" s="19"/>
      <c r="K6" s="19"/>
      <c r="L6" s="19"/>
      <c r="M6" s="19"/>
      <c r="N6" s="19"/>
      <c r="O6" s="19"/>
      <c r="P6" s="21"/>
      <c r="Q6" s="21"/>
      <c r="R6" s="21"/>
      <c r="S6" s="21"/>
      <c r="T6" s="5" t="s">
        <v>35</v>
      </c>
    </row>
    <row r="7" spans="1:20" x14ac:dyDescent="0.25">
      <c r="G7" s="19"/>
      <c r="H7" s="19"/>
      <c r="I7" s="19"/>
      <c r="J7" s="19"/>
      <c r="K7" s="19"/>
      <c r="L7" s="19"/>
      <c r="M7" s="19"/>
      <c r="N7" s="19"/>
      <c r="O7" s="19"/>
      <c r="P7" s="21"/>
      <c r="Q7" s="21"/>
      <c r="R7" s="21"/>
      <c r="S7" s="21"/>
      <c r="T7" s="3" t="s">
        <v>13</v>
      </c>
    </row>
    <row r="8" spans="1:20" x14ac:dyDescent="0.25">
      <c r="T8" s="20" t="s">
        <v>16</v>
      </c>
    </row>
    <row r="9" spans="1:20" x14ac:dyDescent="0.25">
      <c r="T9" s="20" t="s">
        <v>14</v>
      </c>
    </row>
    <row r="11" spans="1:20" ht="28.9" customHeight="1" x14ac:dyDescent="0.25">
      <c r="Q11" s="30" t="s">
        <v>30</v>
      </c>
      <c r="R11" s="30"/>
      <c r="S11" s="21"/>
      <c r="T11" s="19" t="s">
        <v>31</v>
      </c>
    </row>
    <row r="13" spans="1:20" x14ac:dyDescent="0.25">
      <c r="B13" s="34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20" hidden="1" x14ac:dyDescent="0.25"/>
    <row r="16" spans="1:20" ht="150" x14ac:dyDescent="0.25">
      <c r="A16" s="38" t="s">
        <v>11</v>
      </c>
      <c r="B16" s="39"/>
      <c r="C16" s="40">
        <f>SUM(T19:T30)</f>
        <v>310299.69999999995</v>
      </c>
      <c r="D16" s="39"/>
      <c r="E16" s="7" t="s">
        <v>51</v>
      </c>
      <c r="F16" s="7" t="s">
        <v>51</v>
      </c>
      <c r="G16" s="7" t="s">
        <v>51</v>
      </c>
      <c r="H16" s="7" t="s">
        <v>46</v>
      </c>
      <c r="I16" s="14" t="s">
        <v>47</v>
      </c>
      <c r="J16" s="45" t="s">
        <v>49</v>
      </c>
      <c r="K16" s="7"/>
      <c r="L16" s="7"/>
      <c r="M16" s="7"/>
      <c r="N16" s="7"/>
      <c r="O16" s="11"/>
      <c r="P16" s="8"/>
      <c r="Q16" s="8"/>
      <c r="R16" s="8"/>
      <c r="S16" s="8"/>
      <c r="T16" s="11"/>
    </row>
    <row r="17" spans="1:22" ht="30" customHeight="1" x14ac:dyDescent="0.25">
      <c r="A17" s="28" t="s">
        <v>0</v>
      </c>
      <c r="B17" s="28" t="s">
        <v>1</v>
      </c>
      <c r="C17" s="28" t="s">
        <v>2</v>
      </c>
      <c r="D17" s="28"/>
      <c r="E17" s="14" t="s">
        <v>23</v>
      </c>
      <c r="F17" s="14" t="s">
        <v>24</v>
      </c>
      <c r="G17" s="14" t="s">
        <v>25</v>
      </c>
      <c r="H17" s="11" t="s">
        <v>26</v>
      </c>
      <c r="I17" s="11" t="s">
        <v>27</v>
      </c>
      <c r="J17" s="11" t="s">
        <v>28</v>
      </c>
      <c r="K17" s="11" t="s">
        <v>29</v>
      </c>
      <c r="L17" s="11" t="s">
        <v>32</v>
      </c>
      <c r="M17" s="11" t="s">
        <v>33</v>
      </c>
      <c r="N17" s="11" t="s">
        <v>34</v>
      </c>
      <c r="O17" s="41" t="s">
        <v>12</v>
      </c>
      <c r="P17" s="28" t="s">
        <v>8</v>
      </c>
      <c r="Q17" s="28" t="s">
        <v>9</v>
      </c>
      <c r="R17" s="28" t="s">
        <v>10</v>
      </c>
      <c r="S17" s="28" t="s">
        <v>6</v>
      </c>
      <c r="T17" s="37" t="s">
        <v>7</v>
      </c>
    </row>
    <row r="18" spans="1:22" x14ac:dyDescent="0.25">
      <c r="A18" s="29"/>
      <c r="B18" s="29"/>
      <c r="C18" s="9" t="s">
        <v>3</v>
      </c>
      <c r="D18" s="9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42"/>
      <c r="P18" s="28"/>
      <c r="Q18" s="28"/>
      <c r="R18" s="28"/>
      <c r="S18" s="28"/>
      <c r="T18" s="37"/>
    </row>
    <row r="19" spans="1:22" x14ac:dyDescent="0.25">
      <c r="A19" s="12">
        <v>1</v>
      </c>
      <c r="B19" s="15" t="s">
        <v>36</v>
      </c>
      <c r="C19" s="25" t="s">
        <v>45</v>
      </c>
      <c r="D19" s="25">
        <v>40</v>
      </c>
      <c r="E19" s="45">
        <v>1980.37</v>
      </c>
      <c r="F19" s="45">
        <v>2015.99</v>
      </c>
      <c r="G19" s="45">
        <v>2071.06</v>
      </c>
      <c r="H19" s="45"/>
      <c r="I19" s="45"/>
      <c r="J19" s="14"/>
      <c r="K19" s="14"/>
      <c r="L19" s="14"/>
      <c r="M19" s="14"/>
      <c r="N19" s="11"/>
      <c r="O19" s="11">
        <f>ROUND(AVERAGE(E19:J19),2)</f>
        <v>2022.47</v>
      </c>
      <c r="P19" s="8">
        <f xml:space="preserve"> COUNT(E19:J19)</f>
        <v>3</v>
      </c>
      <c r="Q19" s="8">
        <f>STDEV(E19:J19)</f>
        <v>45.691292751828932</v>
      </c>
      <c r="R19" s="8">
        <f>Q19/O19*100</f>
        <v>2.2591827197352212</v>
      </c>
      <c r="S19" s="8" t="str">
        <f>IF(R19&lt;33,"ОДНОРОДНЫЕ","НЕОДНОРОДНЫЕ")</f>
        <v>ОДНОРОДНЫЕ</v>
      </c>
      <c r="T19" s="11">
        <f>D19*O19</f>
        <v>80898.8</v>
      </c>
    </row>
    <row r="20" spans="1:22" x14ac:dyDescent="0.25">
      <c r="A20" s="12">
        <v>2</v>
      </c>
      <c r="B20" s="15" t="s">
        <v>37</v>
      </c>
      <c r="C20" s="25" t="s">
        <v>45</v>
      </c>
      <c r="D20" s="25">
        <v>40</v>
      </c>
      <c r="E20" s="45">
        <v>2147.4899999999998</v>
      </c>
      <c r="F20" s="45"/>
      <c r="G20" s="45"/>
      <c r="H20" s="45">
        <v>2147.4949999999999</v>
      </c>
      <c r="I20" s="45">
        <v>2120.5</v>
      </c>
      <c r="J20" s="14"/>
      <c r="K20" s="14"/>
      <c r="L20" s="14"/>
      <c r="M20" s="14"/>
      <c r="N20" s="11"/>
      <c r="O20" s="23">
        <f t="shared" ref="O20:O30" si="0">ROUND(AVERAGE(E20:J20),2)</f>
        <v>2138.5</v>
      </c>
      <c r="P20" s="25">
        <f t="shared" ref="P20:P30" si="1" xml:space="preserve"> COUNT(E20:J20)</f>
        <v>3</v>
      </c>
      <c r="Q20" s="25">
        <f t="shared" ref="Q20:Q30" si="2">STDEV(E20:J20)</f>
        <v>15.584127341625422</v>
      </c>
      <c r="R20" s="8">
        <f t="shared" ref="R20:R30" si="3">Q20/O20*100</f>
        <v>0.72874104940965256</v>
      </c>
      <c r="S20" s="8" t="str">
        <f t="shared" ref="S19:S30" si="4">IF(R20&lt;33,"ОДНОРОДНЫЕ","НЕОДНОРОДНЫЕ")</f>
        <v>ОДНОРОДНЫЕ</v>
      </c>
      <c r="T20" s="11">
        <f t="shared" ref="T20" si="5">D20*O20</f>
        <v>85540</v>
      </c>
    </row>
    <row r="21" spans="1:22" x14ac:dyDescent="0.25">
      <c r="A21" s="24">
        <v>3</v>
      </c>
      <c r="B21" s="15" t="s">
        <v>37</v>
      </c>
      <c r="C21" s="25" t="s">
        <v>45</v>
      </c>
      <c r="D21" s="25">
        <v>30</v>
      </c>
      <c r="E21" s="44">
        <v>2138.94</v>
      </c>
      <c r="F21" s="45">
        <v>2138.9299999999998</v>
      </c>
      <c r="G21" s="45"/>
      <c r="H21" s="45">
        <v>2167.9050000000002</v>
      </c>
      <c r="I21" s="45"/>
      <c r="J21" s="14"/>
      <c r="K21" s="14"/>
      <c r="L21" s="14"/>
      <c r="M21" s="14"/>
      <c r="N21" s="11"/>
      <c r="O21" s="23">
        <f t="shared" si="0"/>
        <v>2148.59</v>
      </c>
      <c r="P21" s="25">
        <f t="shared" si="1"/>
        <v>3</v>
      </c>
      <c r="Q21" s="25">
        <f t="shared" si="2"/>
        <v>16.725838045770331</v>
      </c>
      <c r="R21" s="8">
        <f t="shared" si="3"/>
        <v>0.77845647823783648</v>
      </c>
      <c r="S21" s="8" t="str">
        <f t="shared" si="4"/>
        <v>ОДНОРОДНЫЕ</v>
      </c>
      <c r="T21" s="11">
        <f t="shared" ref="T21:T30" si="6">D21*O21</f>
        <v>64457.700000000004</v>
      </c>
    </row>
    <row r="22" spans="1:22" x14ac:dyDescent="0.25">
      <c r="A22" s="24">
        <v>4</v>
      </c>
      <c r="B22" s="43" t="s">
        <v>38</v>
      </c>
      <c r="C22" s="25" t="s">
        <v>45</v>
      </c>
      <c r="D22" s="25">
        <v>20</v>
      </c>
      <c r="E22" s="46">
        <v>1067.02</v>
      </c>
      <c r="F22" s="45">
        <v>1076.78</v>
      </c>
      <c r="G22" s="45"/>
      <c r="H22" s="45">
        <v>1077.6690000000001</v>
      </c>
      <c r="I22" s="45"/>
      <c r="J22" s="14"/>
      <c r="K22" s="14"/>
      <c r="L22" s="14"/>
      <c r="M22" s="14"/>
      <c r="N22" s="11"/>
      <c r="O22" s="23">
        <f t="shared" si="0"/>
        <v>1073.82</v>
      </c>
      <c r="P22" s="25">
        <f t="shared" si="1"/>
        <v>3</v>
      </c>
      <c r="Q22" s="25">
        <f t="shared" si="2"/>
        <v>5.9083150728444069</v>
      </c>
      <c r="R22" s="8">
        <f t="shared" si="3"/>
        <v>0.55021466100877303</v>
      </c>
      <c r="S22" s="8" t="str">
        <f t="shared" si="4"/>
        <v>ОДНОРОДНЫЕ</v>
      </c>
      <c r="T22" s="11">
        <f t="shared" si="6"/>
        <v>21476.399999999998</v>
      </c>
    </row>
    <row r="23" spans="1:22" x14ac:dyDescent="0.25">
      <c r="A23" s="24">
        <v>5</v>
      </c>
      <c r="B23" s="15" t="s">
        <v>39</v>
      </c>
      <c r="C23" s="25" t="s">
        <v>45</v>
      </c>
      <c r="D23" s="25">
        <v>15</v>
      </c>
      <c r="E23" s="44">
        <v>74.319999999999993</v>
      </c>
      <c r="F23" s="45">
        <v>76.86</v>
      </c>
      <c r="G23" s="45">
        <v>80.78</v>
      </c>
      <c r="H23" s="45"/>
      <c r="I23" s="45"/>
      <c r="J23" s="14"/>
      <c r="K23" s="14"/>
      <c r="L23" s="14"/>
      <c r="M23" s="14"/>
      <c r="N23" s="11"/>
      <c r="O23" s="23">
        <f t="shared" si="0"/>
        <v>77.319999999999993</v>
      </c>
      <c r="P23" s="25">
        <f t="shared" si="1"/>
        <v>3</v>
      </c>
      <c r="Q23" s="25">
        <f t="shared" si="2"/>
        <v>3.2544738438033303</v>
      </c>
      <c r="R23" s="8">
        <f t="shared" si="3"/>
        <v>4.2090970561346746</v>
      </c>
      <c r="S23" s="8" t="str">
        <f t="shared" si="4"/>
        <v>ОДНОРОДНЫЕ</v>
      </c>
      <c r="T23" s="11">
        <f t="shared" si="6"/>
        <v>1159.8</v>
      </c>
    </row>
    <row r="24" spans="1:22" s="17" customFormat="1" x14ac:dyDescent="0.25">
      <c r="A24" s="24">
        <v>6</v>
      </c>
      <c r="B24" s="43" t="s">
        <v>40</v>
      </c>
      <c r="C24" s="25" t="s">
        <v>45</v>
      </c>
      <c r="D24" s="25">
        <v>25</v>
      </c>
      <c r="E24" s="45">
        <v>27.5</v>
      </c>
      <c r="F24" s="45">
        <v>28.52</v>
      </c>
      <c r="G24" s="45">
        <v>29.91</v>
      </c>
      <c r="H24" s="45"/>
      <c r="I24" s="45"/>
      <c r="J24" s="14"/>
      <c r="K24" s="14"/>
      <c r="L24" s="14"/>
      <c r="M24" s="14"/>
      <c r="N24" s="18"/>
      <c r="O24" s="23">
        <f t="shared" si="0"/>
        <v>28.64</v>
      </c>
      <c r="P24" s="25">
        <f t="shared" si="1"/>
        <v>3</v>
      </c>
      <c r="Q24" s="25">
        <f t="shared" si="2"/>
        <v>1.2097244865395318</v>
      </c>
      <c r="R24" s="16">
        <f t="shared" ref="R24:R27" si="7">Q24/O24*100</f>
        <v>4.2238983468559068</v>
      </c>
      <c r="S24" s="16" t="str">
        <f t="shared" ref="S24:S27" si="8">IF(R24&lt;33,"ОДНОРОДНЫЕ","НЕОДНОРОДНЫЕ")</f>
        <v>ОДНОРОДНЫЕ</v>
      </c>
      <c r="T24" s="18">
        <f t="shared" ref="T24:T27" si="9">D24*O24</f>
        <v>716</v>
      </c>
    </row>
    <row r="25" spans="1:22" s="17" customFormat="1" x14ac:dyDescent="0.25">
      <c r="A25" s="24">
        <v>7</v>
      </c>
      <c r="B25" s="15" t="s">
        <v>41</v>
      </c>
      <c r="C25" s="25" t="s">
        <v>45</v>
      </c>
      <c r="D25" s="25">
        <v>30</v>
      </c>
      <c r="E25" s="45">
        <v>171.6</v>
      </c>
      <c r="F25" s="45">
        <v>176.51</v>
      </c>
      <c r="G25" s="45">
        <v>192.88</v>
      </c>
      <c r="H25" s="45"/>
      <c r="I25" s="45"/>
      <c r="J25" s="14"/>
      <c r="K25" s="14"/>
      <c r="L25" s="14"/>
      <c r="M25" s="14"/>
      <c r="N25" s="18"/>
      <c r="O25" s="23">
        <f t="shared" si="0"/>
        <v>180.33</v>
      </c>
      <c r="P25" s="25">
        <f t="shared" si="1"/>
        <v>3</v>
      </c>
      <c r="Q25" s="25">
        <f t="shared" si="2"/>
        <v>11.142436896837244</v>
      </c>
      <c r="R25" s="16">
        <f t="shared" si="7"/>
        <v>6.1789147101631698</v>
      </c>
      <c r="S25" s="16" t="str">
        <f t="shared" si="8"/>
        <v>ОДНОРОДНЫЕ</v>
      </c>
      <c r="T25" s="18">
        <f t="shared" si="9"/>
        <v>5409.9000000000005</v>
      </c>
    </row>
    <row r="26" spans="1:22" s="22" customFormat="1" x14ac:dyDescent="0.25">
      <c r="A26" s="24">
        <v>8</v>
      </c>
      <c r="B26" s="15" t="s">
        <v>42</v>
      </c>
      <c r="C26" s="25" t="s">
        <v>45</v>
      </c>
      <c r="D26" s="25">
        <v>120</v>
      </c>
      <c r="E26" s="45">
        <v>32.479999999999997</v>
      </c>
      <c r="F26" s="45">
        <v>40.35</v>
      </c>
      <c r="G26" s="45"/>
      <c r="H26" s="45"/>
      <c r="I26" s="45"/>
      <c r="J26" s="26">
        <v>33</v>
      </c>
      <c r="K26" s="26"/>
      <c r="L26" s="26"/>
      <c r="M26" s="26"/>
      <c r="N26" s="23"/>
      <c r="O26" s="23">
        <f t="shared" si="0"/>
        <v>35.28</v>
      </c>
      <c r="P26" s="25">
        <f t="shared" si="1"/>
        <v>3</v>
      </c>
      <c r="Q26" s="25">
        <f t="shared" si="2"/>
        <v>4.4013217711652732</v>
      </c>
      <c r="R26" s="25">
        <f t="shared" si="7"/>
        <v>12.475401845706555</v>
      </c>
      <c r="S26" s="25" t="str">
        <f t="shared" si="8"/>
        <v>ОДНОРОДНЫЕ</v>
      </c>
      <c r="T26" s="23">
        <f t="shared" si="9"/>
        <v>4233.6000000000004</v>
      </c>
    </row>
    <row r="27" spans="1:22" s="22" customFormat="1" x14ac:dyDescent="0.25">
      <c r="A27" s="24">
        <v>9</v>
      </c>
      <c r="B27" s="15" t="s">
        <v>41</v>
      </c>
      <c r="C27" s="25" t="s">
        <v>45</v>
      </c>
      <c r="D27" s="25">
        <v>200</v>
      </c>
      <c r="E27" s="45">
        <v>35.42</v>
      </c>
      <c r="F27" s="45">
        <v>43.35</v>
      </c>
      <c r="G27" s="45">
        <v>47.97</v>
      </c>
      <c r="H27" s="45"/>
      <c r="I27" s="45"/>
      <c r="J27" s="26"/>
      <c r="K27" s="26"/>
      <c r="L27" s="26"/>
      <c r="M27" s="26"/>
      <c r="N27" s="23"/>
      <c r="O27" s="23">
        <f t="shared" si="0"/>
        <v>42.25</v>
      </c>
      <c r="P27" s="25">
        <f t="shared" si="1"/>
        <v>3</v>
      </c>
      <c r="Q27" s="25">
        <f t="shared" si="2"/>
        <v>6.3473327731680067</v>
      </c>
      <c r="R27" s="25">
        <f t="shared" si="7"/>
        <v>15.023272835900608</v>
      </c>
      <c r="S27" s="25" t="str">
        <f t="shared" si="8"/>
        <v>ОДНОРОДНЫЕ</v>
      </c>
      <c r="T27" s="23">
        <f t="shared" si="9"/>
        <v>8450</v>
      </c>
    </row>
    <row r="28" spans="1:22" x14ac:dyDescent="0.25">
      <c r="A28" s="24">
        <v>10</v>
      </c>
      <c r="B28" s="15" t="s">
        <v>43</v>
      </c>
      <c r="C28" s="25" t="s">
        <v>45</v>
      </c>
      <c r="D28" s="25">
        <v>100</v>
      </c>
      <c r="E28" s="45">
        <v>268.69</v>
      </c>
      <c r="F28" s="45">
        <v>268.98</v>
      </c>
      <c r="G28" s="45">
        <v>272.64</v>
      </c>
      <c r="H28" s="45"/>
      <c r="I28" s="45"/>
      <c r="J28" s="14"/>
      <c r="K28" s="14"/>
      <c r="L28" s="14"/>
      <c r="M28" s="14"/>
      <c r="N28" s="11"/>
      <c r="O28" s="23">
        <f t="shared" si="0"/>
        <v>270.10000000000002</v>
      </c>
      <c r="P28" s="25">
        <f t="shared" si="1"/>
        <v>3</v>
      </c>
      <c r="Q28" s="25">
        <f t="shared" si="2"/>
        <v>2.2015979045532545</v>
      </c>
      <c r="R28" s="8">
        <f t="shared" si="3"/>
        <v>0.8151047406713271</v>
      </c>
      <c r="S28" s="8" t="str">
        <f t="shared" si="4"/>
        <v>ОДНОРОДНЫЕ</v>
      </c>
      <c r="T28" s="11">
        <f t="shared" si="6"/>
        <v>27010.000000000004</v>
      </c>
    </row>
    <row r="29" spans="1:22" x14ac:dyDescent="0.25">
      <c r="A29" s="24">
        <v>11</v>
      </c>
      <c r="B29" s="15" t="s">
        <v>43</v>
      </c>
      <c r="C29" s="25" t="s">
        <v>45</v>
      </c>
      <c r="D29" s="25">
        <v>15</v>
      </c>
      <c r="E29" s="45">
        <v>483.33</v>
      </c>
      <c r="F29" s="45">
        <v>483.35</v>
      </c>
      <c r="G29" s="45">
        <v>492.06</v>
      </c>
      <c r="H29" s="45"/>
      <c r="I29" s="45"/>
      <c r="J29" s="14"/>
      <c r="K29" s="14"/>
      <c r="L29" s="14"/>
      <c r="M29" s="14"/>
      <c r="N29" s="11"/>
      <c r="O29" s="23">
        <f t="shared" si="0"/>
        <v>486.25</v>
      </c>
      <c r="P29" s="25">
        <f t="shared" si="1"/>
        <v>3</v>
      </c>
      <c r="Q29" s="25">
        <f t="shared" si="2"/>
        <v>5.0345042788077281</v>
      </c>
      <c r="R29" s="8">
        <f t="shared" si="3"/>
        <v>1.0353736306031318</v>
      </c>
      <c r="S29" s="8" t="str">
        <f t="shared" si="4"/>
        <v>ОДНОРОДНЫЕ</v>
      </c>
      <c r="T29" s="11">
        <f t="shared" si="6"/>
        <v>7293.75</v>
      </c>
    </row>
    <row r="30" spans="1:22" x14ac:dyDescent="0.25">
      <c r="A30" s="24">
        <v>12</v>
      </c>
      <c r="B30" s="15" t="s">
        <v>44</v>
      </c>
      <c r="C30" s="25" t="s">
        <v>45</v>
      </c>
      <c r="D30" s="25">
        <v>25</v>
      </c>
      <c r="E30" s="45">
        <v>143.9</v>
      </c>
      <c r="F30" s="45">
        <v>146.55000000000001</v>
      </c>
      <c r="G30" s="45">
        <v>147.99</v>
      </c>
      <c r="H30" s="45"/>
      <c r="I30" s="45"/>
      <c r="J30" s="14"/>
      <c r="K30" s="14"/>
      <c r="L30" s="14"/>
      <c r="M30" s="14"/>
      <c r="N30" s="11"/>
      <c r="O30" s="23">
        <f t="shared" si="0"/>
        <v>146.15</v>
      </c>
      <c r="P30" s="25">
        <f t="shared" si="1"/>
        <v>3</v>
      </c>
      <c r="Q30" s="25">
        <f t="shared" si="2"/>
        <v>2.0746164304114969</v>
      </c>
      <c r="R30" s="8">
        <f t="shared" si="3"/>
        <v>1.4195117553277432</v>
      </c>
      <c r="S30" s="8" t="str">
        <f t="shared" si="4"/>
        <v>ОДНОРОДНЫЕ</v>
      </c>
      <c r="T30" s="11">
        <f t="shared" si="6"/>
        <v>3653.75</v>
      </c>
    </row>
    <row r="31" spans="1:22" x14ac:dyDescent="0.25">
      <c r="E31" s="10"/>
      <c r="F31" s="10"/>
      <c r="G31" s="10"/>
      <c r="U31" s="6"/>
      <c r="V31" s="1"/>
    </row>
    <row r="32" spans="1:22" x14ac:dyDescent="0.25">
      <c r="A32" s="35" t="s">
        <v>18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V32" s="6"/>
    </row>
    <row r="33" spans="1:22" x14ac:dyDescent="0.25">
      <c r="A33" s="36" t="s">
        <v>17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2" ht="1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6"/>
    </row>
    <row r="35" spans="1:22" s="21" customForma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2"/>
      <c r="V35" s="2"/>
    </row>
    <row r="36" spans="1:22" x14ac:dyDescent="0.25">
      <c r="R36" s="6"/>
      <c r="S36" s="6"/>
    </row>
    <row r="38" spans="1:22" x14ac:dyDescent="0.25">
      <c r="Q38" s="6"/>
      <c r="R38" s="6"/>
    </row>
    <row r="41" spans="1:22" x14ac:dyDescent="0.25">
      <c r="P41" s="6"/>
    </row>
  </sheetData>
  <mergeCells count="18">
    <mergeCell ref="S17:S18"/>
    <mergeCell ref="A17:A18"/>
    <mergeCell ref="G3:T3"/>
    <mergeCell ref="B17:B18"/>
    <mergeCell ref="C17:D17"/>
    <mergeCell ref="Q11:R11"/>
    <mergeCell ref="A35:T35"/>
    <mergeCell ref="A34:T34"/>
    <mergeCell ref="B13:S13"/>
    <mergeCell ref="A32:T32"/>
    <mergeCell ref="A33:T33"/>
    <mergeCell ref="T17:T18"/>
    <mergeCell ref="A16:B16"/>
    <mergeCell ref="C16:D16"/>
    <mergeCell ref="O17:O18"/>
    <mergeCell ref="P17:P18"/>
    <mergeCell ref="Q17:Q18"/>
    <mergeCell ref="R17:R18"/>
  </mergeCells>
  <conditionalFormatting sqref="S19">
    <cfRule type="containsText" dxfId="83" priority="106" operator="containsText" text="НЕ">
      <formula>NOT(ISERROR(SEARCH("НЕ",S19)))</formula>
    </cfRule>
    <cfRule type="containsText" dxfId="82" priority="107" operator="containsText" text="ОДНОРОДНЫЕ">
      <formula>NOT(ISERROR(SEARCH("ОДНОРОДНЫЕ",S19)))</formula>
    </cfRule>
    <cfRule type="containsText" dxfId="81" priority="108" operator="containsText" text="НЕОДНОРОДНЫЕ">
      <formula>NOT(ISERROR(SEARCH("НЕОДНОРОДНЫЕ",S19)))</formula>
    </cfRule>
  </conditionalFormatting>
  <conditionalFormatting sqref="S19">
    <cfRule type="containsText" dxfId="80" priority="103" operator="containsText" text="НЕОДНОРОДНЫЕ">
      <formula>NOT(ISERROR(SEARCH("НЕОДНОРОДНЫЕ",S19)))</formula>
    </cfRule>
    <cfRule type="containsText" dxfId="79" priority="104" operator="containsText" text="ОДНОРОДНЫЕ">
      <formula>NOT(ISERROR(SEARCH("ОДНОРОДНЫЕ",S19)))</formula>
    </cfRule>
    <cfRule type="containsText" dxfId="78" priority="105" operator="containsText" text="НЕОДНОРОДНЫЕ">
      <formula>NOT(ISERROR(SEARCH("НЕОДНОРОДНЫЕ",S19)))</formula>
    </cfRule>
  </conditionalFormatting>
  <conditionalFormatting sqref="S20">
    <cfRule type="containsText" dxfId="77" priority="64" operator="containsText" text="НЕ">
      <formula>NOT(ISERROR(SEARCH("НЕ",S20)))</formula>
    </cfRule>
    <cfRule type="containsText" dxfId="76" priority="65" operator="containsText" text="ОДНОРОДНЫЕ">
      <formula>NOT(ISERROR(SEARCH("ОДНОРОДНЫЕ",S20)))</formula>
    </cfRule>
    <cfRule type="containsText" dxfId="75" priority="66" operator="containsText" text="НЕОДНОРОДНЫЕ">
      <formula>NOT(ISERROR(SEARCH("НЕОДНОРОДНЫЕ",S20)))</formula>
    </cfRule>
  </conditionalFormatting>
  <conditionalFormatting sqref="S20">
    <cfRule type="containsText" dxfId="74" priority="61" operator="containsText" text="НЕОДНОРОДНЫЕ">
      <formula>NOT(ISERROR(SEARCH("НЕОДНОРОДНЫЕ",S20)))</formula>
    </cfRule>
    <cfRule type="containsText" dxfId="73" priority="62" operator="containsText" text="ОДНОРОДНЫЕ">
      <formula>NOT(ISERROR(SEARCH("ОДНОРОДНЫЕ",S20)))</formula>
    </cfRule>
    <cfRule type="containsText" dxfId="72" priority="63" operator="containsText" text="НЕОДНОРОДНЫЕ">
      <formula>NOT(ISERROR(SEARCH("НЕОДНОРОДНЫЕ",S20)))</formula>
    </cfRule>
  </conditionalFormatting>
  <conditionalFormatting sqref="S30">
    <cfRule type="containsText" dxfId="71" priority="58" operator="containsText" text="НЕ">
      <formula>NOT(ISERROR(SEARCH("НЕ",S30)))</formula>
    </cfRule>
    <cfRule type="containsText" dxfId="70" priority="59" operator="containsText" text="ОДНОРОДНЫЕ">
      <formula>NOT(ISERROR(SEARCH("ОДНОРОДНЫЕ",S30)))</formula>
    </cfRule>
    <cfRule type="containsText" dxfId="69" priority="60" operator="containsText" text="НЕОДНОРОДНЫЕ">
      <formula>NOT(ISERROR(SEARCH("НЕОДНОРОДНЫЕ",S30)))</formula>
    </cfRule>
  </conditionalFormatting>
  <conditionalFormatting sqref="S30">
    <cfRule type="containsText" dxfId="68" priority="55" operator="containsText" text="НЕОДНОРОДНЫЕ">
      <formula>NOT(ISERROR(SEARCH("НЕОДНОРОДНЫЕ",S30)))</formula>
    </cfRule>
    <cfRule type="containsText" dxfId="67" priority="56" operator="containsText" text="ОДНОРОДНЫЕ">
      <formula>NOT(ISERROR(SEARCH("ОДНОРОДНЫЕ",S30)))</formula>
    </cfRule>
    <cfRule type="containsText" dxfId="66" priority="57" operator="containsText" text="НЕОДНОРОДНЫЕ">
      <formula>NOT(ISERROR(SEARCH("НЕОДНОРОДНЫЕ",S30)))</formula>
    </cfRule>
  </conditionalFormatting>
  <conditionalFormatting sqref="S29">
    <cfRule type="containsText" dxfId="65" priority="52" operator="containsText" text="НЕ">
      <formula>NOT(ISERROR(SEARCH("НЕ",S29)))</formula>
    </cfRule>
    <cfRule type="containsText" dxfId="64" priority="53" operator="containsText" text="ОДНОРОДНЫЕ">
      <formula>NOT(ISERROR(SEARCH("ОДНОРОДНЫЕ",S29)))</formula>
    </cfRule>
    <cfRule type="containsText" dxfId="63" priority="54" operator="containsText" text="НЕОДНОРОДНЫЕ">
      <formula>NOT(ISERROR(SEARCH("НЕОДНОРОДНЫЕ",S29)))</formula>
    </cfRule>
  </conditionalFormatting>
  <conditionalFormatting sqref="S29">
    <cfRule type="containsText" dxfId="62" priority="49" operator="containsText" text="НЕОДНОРОДНЫЕ">
      <formula>NOT(ISERROR(SEARCH("НЕОДНОРОДНЫЕ",S29)))</formula>
    </cfRule>
    <cfRule type="containsText" dxfId="61" priority="50" operator="containsText" text="ОДНОРОДНЫЕ">
      <formula>NOT(ISERROR(SEARCH("ОДНОРОДНЫЕ",S29)))</formula>
    </cfRule>
    <cfRule type="containsText" dxfId="60" priority="51" operator="containsText" text="НЕОДНОРОДНЫЕ">
      <formula>NOT(ISERROR(SEARCH("НЕОДНОРОДНЫЕ",S29)))</formula>
    </cfRule>
  </conditionalFormatting>
  <conditionalFormatting sqref="S28">
    <cfRule type="containsText" dxfId="59" priority="46" operator="containsText" text="НЕ">
      <formula>NOT(ISERROR(SEARCH("НЕ",S28)))</formula>
    </cfRule>
    <cfRule type="containsText" dxfId="58" priority="47" operator="containsText" text="ОДНОРОДНЫЕ">
      <formula>NOT(ISERROR(SEARCH("ОДНОРОДНЫЕ",S28)))</formula>
    </cfRule>
    <cfRule type="containsText" dxfId="57" priority="48" operator="containsText" text="НЕОДНОРОДНЫЕ">
      <formula>NOT(ISERROR(SEARCH("НЕОДНОРОДНЫЕ",S28)))</formula>
    </cfRule>
  </conditionalFormatting>
  <conditionalFormatting sqref="S28">
    <cfRule type="containsText" dxfId="56" priority="43" operator="containsText" text="НЕОДНОРОДНЫЕ">
      <formula>NOT(ISERROR(SEARCH("НЕОДНОРОДНЫЕ",S28)))</formula>
    </cfRule>
    <cfRule type="containsText" dxfId="55" priority="44" operator="containsText" text="ОДНОРОДНЫЕ">
      <formula>NOT(ISERROR(SEARCH("ОДНОРОДНЫЕ",S28)))</formula>
    </cfRule>
    <cfRule type="containsText" dxfId="54" priority="45" operator="containsText" text="НЕОДНОРОДНЫЕ">
      <formula>NOT(ISERROR(SEARCH("НЕОДНОРОДНЫЕ",S28)))</formula>
    </cfRule>
  </conditionalFormatting>
  <conditionalFormatting sqref="S23">
    <cfRule type="containsText" dxfId="53" priority="40" operator="containsText" text="НЕ">
      <formula>NOT(ISERROR(SEARCH("НЕ",S23)))</formula>
    </cfRule>
    <cfRule type="containsText" dxfId="52" priority="41" operator="containsText" text="ОДНОРОДНЫЕ">
      <formula>NOT(ISERROR(SEARCH("ОДНОРОДНЫЕ",S23)))</formula>
    </cfRule>
    <cfRule type="containsText" dxfId="51" priority="42" operator="containsText" text="НЕОДНОРОДНЫЕ">
      <formula>NOT(ISERROR(SEARCH("НЕОДНОРОДНЫЕ",S23)))</formula>
    </cfRule>
  </conditionalFormatting>
  <conditionalFormatting sqref="S23">
    <cfRule type="containsText" dxfId="50" priority="37" operator="containsText" text="НЕОДНОРОДНЫЕ">
      <formula>NOT(ISERROR(SEARCH("НЕОДНОРОДНЫЕ",S23)))</formula>
    </cfRule>
    <cfRule type="containsText" dxfId="49" priority="38" operator="containsText" text="ОДНОРОДНЫЕ">
      <formula>NOT(ISERROR(SEARCH("ОДНОРОДНЫЕ",S23)))</formula>
    </cfRule>
    <cfRule type="containsText" dxfId="48" priority="39" operator="containsText" text="НЕОДНОРОДНЫЕ">
      <formula>NOT(ISERROR(SEARCH("НЕОДНОРОДНЫЕ",S23)))</formula>
    </cfRule>
  </conditionalFormatting>
  <conditionalFormatting sqref="S22">
    <cfRule type="containsText" dxfId="47" priority="34" operator="containsText" text="НЕ">
      <formula>NOT(ISERROR(SEARCH("НЕ",S22)))</formula>
    </cfRule>
    <cfRule type="containsText" dxfId="46" priority="35" operator="containsText" text="ОДНОРОДНЫЕ">
      <formula>NOT(ISERROR(SEARCH("ОДНОРОДНЫЕ",S22)))</formula>
    </cfRule>
    <cfRule type="containsText" dxfId="45" priority="36" operator="containsText" text="НЕОДНОРОДНЫЕ">
      <formula>NOT(ISERROR(SEARCH("НЕОДНОРОДНЫЕ",S22)))</formula>
    </cfRule>
  </conditionalFormatting>
  <conditionalFormatting sqref="S22">
    <cfRule type="containsText" dxfId="44" priority="31" operator="containsText" text="НЕОДНОРОДНЫЕ">
      <formula>NOT(ISERROR(SEARCH("НЕОДНОРОДНЫЕ",S22)))</formula>
    </cfRule>
    <cfRule type="containsText" dxfId="43" priority="32" operator="containsText" text="ОДНОРОДНЫЕ">
      <formula>NOT(ISERROR(SEARCH("ОДНОРОДНЫЕ",S22)))</formula>
    </cfRule>
    <cfRule type="containsText" dxfId="42" priority="33" operator="containsText" text="НЕОДНОРОДНЫЕ">
      <formula>NOT(ISERROR(SEARCH("НЕОДНОРОДНЫЕ",S22)))</formula>
    </cfRule>
  </conditionalFormatting>
  <conditionalFormatting sqref="S21">
    <cfRule type="containsText" dxfId="41" priority="28" operator="containsText" text="НЕ">
      <formula>NOT(ISERROR(SEARCH("НЕ",S21)))</formula>
    </cfRule>
    <cfRule type="containsText" dxfId="40" priority="29" operator="containsText" text="ОДНОРОДНЫЕ">
      <formula>NOT(ISERROR(SEARCH("ОДНОРОДНЫЕ",S21)))</formula>
    </cfRule>
    <cfRule type="containsText" dxfId="39" priority="30" operator="containsText" text="НЕОДНОРОДНЫЕ">
      <formula>NOT(ISERROR(SEARCH("НЕОДНОРОДНЫЕ",S21)))</formula>
    </cfRule>
  </conditionalFormatting>
  <conditionalFormatting sqref="S21">
    <cfRule type="containsText" dxfId="38" priority="25" operator="containsText" text="НЕОДНОРОДНЫЕ">
      <formula>NOT(ISERROR(SEARCH("НЕОДНОРОДНЫЕ",S21)))</formula>
    </cfRule>
    <cfRule type="containsText" dxfId="37" priority="26" operator="containsText" text="ОДНОРОДНЫЕ">
      <formula>NOT(ISERROR(SEARCH("ОДНОРОДНЫЕ",S21)))</formula>
    </cfRule>
    <cfRule type="containsText" dxfId="36" priority="27" operator="containsText" text="НЕОДНОРОДНЫЕ">
      <formula>NOT(ISERROR(SEARCH("НЕОДНОРОДНЫЕ",S21)))</formula>
    </cfRule>
  </conditionalFormatting>
  <conditionalFormatting sqref="S25">
    <cfRule type="containsText" dxfId="35" priority="22" operator="containsText" text="НЕ">
      <formula>NOT(ISERROR(SEARCH("НЕ",S25)))</formula>
    </cfRule>
    <cfRule type="containsText" dxfId="34" priority="23" operator="containsText" text="ОДНОРОДНЫЕ">
      <formula>NOT(ISERROR(SEARCH("ОДНОРОДНЫЕ",S25)))</formula>
    </cfRule>
    <cfRule type="containsText" dxfId="33" priority="24" operator="containsText" text="НЕОДНОРОДНЫЕ">
      <formula>NOT(ISERROR(SEARCH("НЕОДНОРОДНЫЕ",S25)))</formula>
    </cfRule>
  </conditionalFormatting>
  <conditionalFormatting sqref="S25">
    <cfRule type="containsText" dxfId="32" priority="19" operator="containsText" text="НЕОДНОРОДНЫЕ">
      <formula>NOT(ISERROR(SEARCH("НЕОДНОРОДНЫЕ",S25)))</formula>
    </cfRule>
    <cfRule type="containsText" dxfId="31" priority="20" operator="containsText" text="ОДНОРОДНЫЕ">
      <formula>NOT(ISERROR(SEARCH("ОДНОРОДНЫЕ",S25)))</formula>
    </cfRule>
    <cfRule type="containsText" dxfId="30" priority="21" operator="containsText" text="НЕОДНОРОДНЫЕ">
      <formula>NOT(ISERROR(SEARCH("НЕОДНОРОДНЫЕ",S25)))</formula>
    </cfRule>
  </conditionalFormatting>
  <conditionalFormatting sqref="S24">
    <cfRule type="containsText" dxfId="29" priority="16" operator="containsText" text="НЕ">
      <formula>NOT(ISERROR(SEARCH("НЕ",S24)))</formula>
    </cfRule>
    <cfRule type="containsText" dxfId="28" priority="17" operator="containsText" text="ОДНОРОДНЫЕ">
      <formula>NOT(ISERROR(SEARCH("ОДНОРОДНЫЕ",S24)))</formula>
    </cfRule>
    <cfRule type="containsText" dxfId="27" priority="18" operator="containsText" text="НЕОДНОРОДНЫЕ">
      <formula>NOT(ISERROR(SEARCH("НЕОДНОРОДНЫЕ",S24)))</formula>
    </cfRule>
  </conditionalFormatting>
  <conditionalFormatting sqref="S24">
    <cfRule type="containsText" dxfId="26" priority="13" operator="containsText" text="НЕОДНОРОДНЫЕ">
      <formula>NOT(ISERROR(SEARCH("НЕОДНОРОДНЫЕ",S24)))</formula>
    </cfRule>
    <cfRule type="containsText" dxfId="25" priority="14" operator="containsText" text="ОДНОРОДНЫЕ">
      <formula>NOT(ISERROR(SEARCH("ОДНОРОДНЫЕ",S24)))</formula>
    </cfRule>
    <cfRule type="containsText" dxfId="24" priority="15" operator="containsText" text="НЕОДНОРОДНЫЕ">
      <formula>NOT(ISERROR(SEARCH("НЕОДНОРОДНЫЕ",S24)))</formula>
    </cfRule>
  </conditionalFormatting>
  <conditionalFormatting sqref="S27">
    <cfRule type="containsText" dxfId="23" priority="10" operator="containsText" text="НЕ">
      <formula>NOT(ISERROR(SEARCH("НЕ",S27)))</formula>
    </cfRule>
    <cfRule type="containsText" dxfId="22" priority="11" operator="containsText" text="ОДНОРОДНЫЕ">
      <formula>NOT(ISERROR(SEARCH("ОДНОРОДНЫЕ",S27)))</formula>
    </cfRule>
    <cfRule type="containsText" dxfId="21" priority="12" operator="containsText" text="НЕОДНОРОДНЫЕ">
      <formula>NOT(ISERROR(SEARCH("НЕОДНОРОДНЫЕ",S27)))</formula>
    </cfRule>
  </conditionalFormatting>
  <conditionalFormatting sqref="S27">
    <cfRule type="containsText" dxfId="17" priority="7" operator="containsText" text="НЕОДНОРОДНЫЕ">
      <formula>NOT(ISERROR(SEARCH("НЕОДНОРОДНЫЕ",S27)))</formula>
    </cfRule>
    <cfRule type="containsText" dxfId="16" priority="8" operator="containsText" text="ОДНОРОДНЫЕ">
      <formula>NOT(ISERROR(SEARCH("ОДНОРОДНЫЕ",S27)))</formula>
    </cfRule>
    <cfRule type="containsText" dxfId="15" priority="9" operator="containsText" text="НЕОДНОРОДНЫЕ">
      <formula>NOT(ISERROR(SEARCH("НЕОДНОРОДНЫЕ",S27)))</formula>
    </cfRule>
  </conditionalFormatting>
  <conditionalFormatting sqref="S26">
    <cfRule type="containsText" dxfId="11" priority="4" operator="containsText" text="НЕ">
      <formula>NOT(ISERROR(SEARCH("НЕ",S26)))</formula>
    </cfRule>
    <cfRule type="containsText" dxfId="10" priority="5" operator="containsText" text="ОДНОРОДНЫЕ">
      <formula>NOT(ISERROR(SEARCH("ОДНОРОДНЫЕ",S26)))</formula>
    </cfRule>
    <cfRule type="containsText" dxfId="9" priority="6" operator="containsText" text="НЕОДНОРОДНЫЕ">
      <formula>NOT(ISERROR(SEARCH("НЕОДНОРОДНЫЕ",S26)))</formula>
    </cfRule>
  </conditionalFormatting>
  <conditionalFormatting sqref="S26">
    <cfRule type="containsText" dxfId="5" priority="1" operator="containsText" text="НЕОДНОРОДНЫЕ">
      <formula>NOT(ISERROR(SEARCH("НЕОДНОРОДНЫЕ",S26)))</formula>
    </cfRule>
    <cfRule type="containsText" dxfId="4" priority="2" operator="containsText" text="ОДНОРОДНЫЕ">
      <formula>NOT(ISERROR(SEARCH("ОДНОРОДНЫЕ",S26)))</formula>
    </cfRule>
    <cfRule type="containsText" dxfId="3" priority="3" operator="containsText" text="НЕОДНОРОДНЫЕ">
      <formula>NOT(ISERROR(SEARCH("НЕОДНОРОДНЫЕ",S26)))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2024-11-08T13:05:25Z</dcterms:modified>
</cp:coreProperties>
</file>