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31" i="1" l="1"/>
  <c r="F31" i="1"/>
  <c r="G31" i="1"/>
  <c r="J26" i="1"/>
  <c r="I26" i="1"/>
  <c r="H26" i="1"/>
  <c r="M26" i="1" s="1"/>
  <c r="J25" i="1"/>
  <c r="I25" i="1"/>
  <c r="H25" i="1"/>
  <c r="M25" i="1" s="1"/>
  <c r="J24" i="1"/>
  <c r="I24" i="1"/>
  <c r="H24" i="1"/>
  <c r="M24" i="1" s="1"/>
  <c r="J23" i="1"/>
  <c r="I23" i="1"/>
  <c r="H23" i="1"/>
  <c r="M23" i="1" s="1"/>
  <c r="J18" i="1"/>
  <c r="I18" i="1"/>
  <c r="H18" i="1"/>
  <c r="M18" i="1" s="1"/>
  <c r="J22" i="1"/>
  <c r="I22" i="1"/>
  <c r="H22" i="1"/>
  <c r="M22" i="1" s="1"/>
  <c r="J21" i="1"/>
  <c r="I21" i="1"/>
  <c r="H21" i="1"/>
  <c r="M21" i="1" s="1"/>
  <c r="J20" i="1"/>
  <c r="I20" i="1"/>
  <c r="H20" i="1"/>
  <c r="M20" i="1" s="1"/>
  <c r="J19" i="1"/>
  <c r="I19" i="1"/>
  <c r="H19" i="1"/>
  <c r="M19" i="1" s="1"/>
  <c r="J28" i="1"/>
  <c r="I28" i="1"/>
  <c r="H28" i="1"/>
  <c r="M28" i="1" s="1"/>
  <c r="J27" i="1"/>
  <c r="I27" i="1"/>
  <c r="H27" i="1"/>
  <c r="M27" i="1" s="1"/>
  <c r="J29" i="1"/>
  <c r="I29" i="1"/>
  <c r="H29" i="1"/>
  <c r="M29" i="1" s="1"/>
  <c r="K20" i="1" l="1"/>
  <c r="L20" i="1" s="1"/>
  <c r="K29" i="1"/>
  <c r="L29" i="1" s="1"/>
  <c r="K28" i="1"/>
  <c r="L28" i="1" s="1"/>
  <c r="K26" i="1"/>
  <c r="L26" i="1" s="1"/>
  <c r="K22" i="1"/>
  <c r="L22" i="1" s="1"/>
  <c r="K25" i="1"/>
  <c r="L25" i="1" s="1"/>
  <c r="K23" i="1"/>
  <c r="L23" i="1" s="1"/>
  <c r="K19" i="1"/>
  <c r="L19" i="1" s="1"/>
  <c r="K18" i="1"/>
  <c r="L18" i="1" s="1"/>
  <c r="K27" i="1"/>
  <c r="L27" i="1" s="1"/>
  <c r="K21" i="1"/>
  <c r="L21" i="1" s="1"/>
  <c r="K24" i="1"/>
  <c r="L24" i="1" s="1"/>
  <c r="H30" i="1"/>
  <c r="M30" i="1" s="1"/>
  <c r="M31" i="1" s="1"/>
  <c r="C15" i="1" s="1"/>
  <c r="I30" i="1"/>
  <c r="J30" i="1"/>
  <c r="K30" i="1" l="1"/>
  <c r="L30" i="1" s="1"/>
</calcChain>
</file>

<file path=xl/sharedStrings.xml><?xml version="1.0" encoding="utf-8"?>
<sst xmlns="http://schemas.openxmlformats.org/spreadsheetml/2006/main" count="60" uniqueCount="47">
  <si>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</si>
  <si>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</si>
  <si>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</si>
  <si>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</si>
  <si>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</si>
  <si>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</si>
  <si>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</si>
  <si>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</si>
  <si>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</si>
  <si>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</si>
  <si>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</si>
  <si>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</si>
  <si>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</si>
  <si>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</si>
  <si>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</si>
  <si>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</si>
  <si>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</si>
  <si>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</si>
  <si>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</si>
  <si>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</si>
  <si>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</si>
  <si>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Источник № 1</t>
  </si>
  <si>
    <t>Источник № 2</t>
  </si>
  <si>
    <t>Источник № 3</t>
  </si>
  <si>
    <t>№ 051-24</t>
  </si>
  <si>
    <t xml:space="preserve"> на поставку инструментов и расходных материалов для имплантологии</t>
  </si>
  <si>
    <t xml:space="preserve">к Извещению о проведении закупки в электронном магазине, участниками которой могут быть только субъекты малого и среднего предпринимательства </t>
  </si>
  <si>
    <t>Начальная (максимальная) цена договора</t>
  </si>
  <si>
    <t xml:space="preserve">АБ Формирователи десны в ассортименте </t>
  </si>
  <si>
    <t>АБ Имплант в ассортименте</t>
  </si>
  <si>
    <t>Джинджифаст  Gingifast Rigid-десневая маска (2*50мл+10мл сепаратора) 401520</t>
  </si>
  <si>
    <t>АБ Трансфер слепочный HLT 5171</t>
  </si>
  <si>
    <t>АБ Трансфер слепочный НLTO 5061</t>
  </si>
  <si>
    <t>АБ Абатмент прямой титановый TLAC-AR 5200</t>
  </si>
  <si>
    <t>АБ Абатмент вкручиваемый               TLAC-R 5220</t>
  </si>
  <si>
    <t>АБ Трансфер слепочный  HLTS 5170</t>
  </si>
  <si>
    <t>АБ Абатмент моделируемый пластиковый   TLABCC 6405</t>
  </si>
  <si>
    <t>АБ Аналог импланта IA 5080</t>
  </si>
  <si>
    <t xml:space="preserve">Шланг для физраствора к Surgic XT.PRO+ </t>
  </si>
  <si>
    <t>АБ Трансфер слепочный HLT 5060</t>
  </si>
  <si>
    <t>Express Regular Body 2  50мл</t>
  </si>
  <si>
    <t>шт</t>
  </si>
  <si>
    <t>уп</t>
  </si>
  <si>
    <t>вх. № 756 от 29.03.2024</t>
  </si>
  <si>
    <t>вх. № 757 от 29.03.2024</t>
  </si>
  <si>
    <t>вх. № 758 от 29.03.2024</t>
  </si>
  <si>
    <t>Начальная (максимальная) цена договора устанавливается в размере 320693 руб. (триста двадцать тысяч шестьсот девяносто три рубля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</si>
</sst>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</cellXfs>
  <cellStyles count="1">
    <cellStyle name="Обычный" xfId="0" builtinId="0"/>
  </cellStyles>
  <dxfs count="15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zoomScale="85" zoomScaleNormal="85" zoomScalePageLayoutView="70" workbookViewId="0">
      <selection activeCell="A36" sqref="A36:M36"/>
    </sheetView>
  </sheetViews>
  <sheetFormatPr defaultRowHeight="15" x14ac:dyDescent="0.25"/>
  <cols>
    <col min="1" max="1" width="6.140625" style="1" bestFit="1" customWidth="1"/>
    <col min="2" max="2" width="38" style="1" customWidth="1"/>
    <col min="3" max="3" width="7.85546875" style="1" bestFit="1" customWidth="1"/>
    <col min="4" max="4" width="7.7109375" style="1" bestFit="1" customWidth="1"/>
    <col min="5" max="5" width="16.5703125" style="2" customWidth="1"/>
    <col min="6" max="6" width="16.28515625" style="2" customWidth="1"/>
    <col min="7" max="7" width="17.28515625" style="2" customWidth="1"/>
    <col min="8" max="8" width="13.7109375" style="2" customWidth="1"/>
    <col min="9" max="9" width="9.42578125" style="1" customWidth="1"/>
    <col min="10" max="10" width="12.5703125" style="1" customWidth="1"/>
    <col min="11" max="11" width="10.28515625" style="1" customWidth="1"/>
    <col min="12" max="12" width="22.42578125" style="1" bestFit="1" customWidth="1"/>
    <col min="13" max="13" width="15.42578125" style="2" customWidth="1"/>
    <col min="14" max="14" width="9.140625" style="1"/>
    <col min="15" max="15" width="9.7109375" style="1" bestFit="1" customWidth="1"/>
    <col min="16" max="18" width="10.7109375" style="1" bestFit="1" customWidth="1"/>
    <col min="19" max="16384" width="9.140625" style="1"/>
  </cols>
  <sheetData>
    <row r="1" spans="1:13" x14ac:dyDescent="0.25">
      <c r="A1" s="7"/>
      <c r="B1" s="7"/>
      <c r="C1" s="7"/>
      <c r="D1" s="7"/>
      <c r="E1" s="3"/>
      <c r="F1" s="3"/>
      <c r="G1" s="3"/>
      <c r="H1" s="3"/>
      <c r="I1" s="7"/>
      <c r="J1" s="7"/>
      <c r="K1" s="7"/>
      <c r="L1" s="7"/>
      <c r="M1" s="8" t="s">
        <v>20</v>
      </c>
    </row>
    <row r="2" spans="1:13" x14ac:dyDescent="0.25">
      <c r="A2" s="7"/>
      <c r="B2" s="7"/>
      <c r="C2" s="7"/>
      <c r="D2" s="7"/>
      <c r="E2" s="3"/>
      <c r="F2" s="3"/>
      <c r="G2" s="3"/>
      <c r="H2" s="3"/>
      <c r="I2" s="7"/>
      <c r="J2" s="7"/>
      <c r="K2" s="7"/>
      <c r="L2" s="7"/>
      <c r="M2" s="8" t="s">
        <v>26</v>
      </c>
    </row>
    <row r="3" spans="1:13" x14ac:dyDescent="0.25">
      <c r="A3" s="7"/>
      <c r="B3" s="7"/>
      <c r="C3" s="7"/>
      <c r="D3" s="7"/>
      <c r="E3" s="3"/>
      <c r="F3" s="3"/>
      <c r="G3" s="31" t="s">
        <v>25</v>
      </c>
      <c r="H3" s="31"/>
      <c r="I3" s="31"/>
      <c r="J3" s="31"/>
      <c r="K3" s="31"/>
      <c r="L3" s="31"/>
      <c r="M3" s="31"/>
    </row>
    <row r="4" spans="1:13" x14ac:dyDescent="0.25">
      <c r="A4" s="7"/>
      <c r="B4" s="7"/>
      <c r="C4" s="7"/>
      <c r="D4" s="7"/>
      <c r="E4" s="3"/>
      <c r="F4" s="3"/>
      <c r="G4" s="3"/>
      <c r="H4" s="3"/>
      <c r="I4" s="7"/>
      <c r="J4" s="7"/>
      <c r="K4" s="7"/>
      <c r="L4" s="7"/>
      <c r="M4" s="8" t="s">
        <v>24</v>
      </c>
    </row>
    <row r="5" spans="1:13" x14ac:dyDescent="0.25">
      <c r="A5" s="7"/>
      <c r="B5" s="7"/>
      <c r="C5" s="7"/>
      <c r="D5" s="7"/>
      <c r="E5" s="3"/>
      <c r="F5" s="3"/>
      <c r="G5" s="3"/>
      <c r="H5" s="3"/>
      <c r="I5" s="7"/>
      <c r="J5" s="7"/>
      <c r="K5" s="7"/>
      <c r="L5" s="7"/>
      <c r="M5" s="3"/>
    </row>
    <row r="6" spans="1:13" x14ac:dyDescent="0.25">
      <c r="A6" s="7"/>
      <c r="B6" s="7"/>
      <c r="C6" s="7"/>
      <c r="D6" s="7"/>
      <c r="E6" s="3"/>
      <c r="F6" s="3"/>
      <c r="G6" s="3"/>
      <c r="H6" s="3"/>
      <c r="I6" s="7"/>
      <c r="J6" s="7"/>
      <c r="K6" s="7"/>
      <c r="L6" s="7"/>
      <c r="M6" s="5" t="s">
        <v>12</v>
      </c>
    </row>
    <row r="7" spans="1:13" x14ac:dyDescent="0.25">
      <c r="A7" s="7"/>
      <c r="B7" s="7"/>
      <c r="C7" s="7"/>
      <c r="D7" s="7"/>
      <c r="E7" s="3"/>
      <c r="F7" s="3"/>
      <c r="G7" s="3"/>
      <c r="H7" s="3"/>
      <c r="I7" s="7"/>
      <c r="J7" s="7"/>
      <c r="K7" s="7"/>
      <c r="L7" s="7"/>
      <c r="M7" s="6" t="s">
        <v>17</v>
      </c>
    </row>
    <row r="8" spans="1:13" x14ac:dyDescent="0.25">
      <c r="A8" s="7"/>
      <c r="B8" s="7"/>
      <c r="C8" s="7"/>
      <c r="D8" s="7"/>
      <c r="E8" s="3"/>
      <c r="F8" s="3"/>
      <c r="G8" s="3"/>
      <c r="H8" s="3"/>
      <c r="I8" s="7"/>
      <c r="J8" s="7"/>
      <c r="K8" s="7"/>
      <c r="L8" s="7"/>
      <c r="M8" s="6" t="s">
        <v>13</v>
      </c>
    </row>
    <row r="9" spans="1:13" x14ac:dyDescent="0.25">
      <c r="A9" s="7"/>
      <c r="B9" s="7"/>
      <c r="C9" s="7"/>
      <c r="D9" s="7"/>
      <c r="E9" s="3"/>
      <c r="F9" s="3"/>
      <c r="G9" s="3"/>
      <c r="H9" s="3"/>
      <c r="I9" s="7"/>
      <c r="J9" s="7"/>
      <c r="K9" s="7"/>
      <c r="L9" s="7"/>
      <c r="M9" s="3"/>
    </row>
    <row r="10" spans="1:13" x14ac:dyDescent="0.25">
      <c r="A10" s="7"/>
      <c r="B10" s="7"/>
      <c r="C10" s="7"/>
      <c r="D10" s="7"/>
      <c r="E10" s="3"/>
      <c r="F10" s="3"/>
      <c r="G10" s="3"/>
      <c r="H10" s="3"/>
      <c r="I10" s="7"/>
      <c r="J10" s="35" t="s">
        <v>16</v>
      </c>
      <c r="K10" s="35"/>
      <c r="L10" s="7"/>
      <c r="M10" s="3" t="s">
        <v>14</v>
      </c>
    </row>
    <row r="11" spans="1:13" ht="18.75" x14ac:dyDescent="0.25">
      <c r="A11" s="7"/>
      <c r="B11" s="7"/>
      <c r="C11" s="7"/>
      <c r="D11" s="7"/>
      <c r="E11" s="3"/>
      <c r="F11" s="3"/>
      <c r="G11" s="3"/>
      <c r="H11" s="3"/>
      <c r="I11" s="7"/>
      <c r="J11" s="7"/>
      <c r="K11" s="7"/>
      <c r="L11" s="7"/>
      <c r="M11" s="4"/>
    </row>
    <row r="12" spans="1:13" ht="18.75" x14ac:dyDescent="0.25">
      <c r="A12" s="7"/>
      <c r="B12" s="35" t="s">
        <v>15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4"/>
    </row>
    <row r="13" spans="1:13" x14ac:dyDescent="0.25">
      <c r="A13" s="7"/>
      <c r="B13" s="7"/>
      <c r="C13" s="7"/>
      <c r="D13" s="7"/>
      <c r="E13" s="3"/>
      <c r="F13" s="3"/>
      <c r="G13" s="3"/>
      <c r="H13" s="3"/>
      <c r="I13" s="7"/>
      <c r="J13" s="7"/>
      <c r="K13" s="7"/>
      <c r="L13" s="7"/>
      <c r="M13" s="3"/>
    </row>
    <row r="14" spans="1:13" x14ac:dyDescent="0.25">
      <c r="A14" s="7"/>
      <c r="B14" s="7"/>
      <c r="C14" s="7"/>
      <c r="D14" s="7"/>
      <c r="E14" s="3"/>
      <c r="F14" s="3"/>
      <c r="G14" s="3"/>
      <c r="H14" s="3"/>
      <c r="I14" s="7"/>
      <c r="J14" s="7"/>
      <c r="K14" s="7"/>
      <c r="L14" s="7"/>
      <c r="M14" s="3"/>
    </row>
    <row r="15" spans="1:13" ht="30" x14ac:dyDescent="0.25">
      <c r="A15" s="40" t="s">
        <v>27</v>
      </c>
      <c r="B15" s="43"/>
      <c r="C15" s="44">
        <f>M31</f>
        <v>320692.99999999994</v>
      </c>
      <c r="D15" s="43"/>
      <c r="E15" s="41" t="s">
        <v>43</v>
      </c>
      <c r="F15" s="41" t="s">
        <v>44</v>
      </c>
      <c r="G15" s="41" t="s">
        <v>45</v>
      </c>
      <c r="H15" s="9"/>
      <c r="I15" s="10"/>
      <c r="J15" s="10"/>
      <c r="K15" s="10"/>
      <c r="L15" s="10"/>
      <c r="M15" s="9"/>
    </row>
    <row r="16" spans="1:13" x14ac:dyDescent="0.25">
      <c r="A16" s="29" t="s">
        <v>0</v>
      </c>
      <c r="B16" s="29" t="s">
        <v>1</v>
      </c>
      <c r="C16" s="29" t="s">
        <v>2</v>
      </c>
      <c r="D16" s="29"/>
      <c r="E16" s="9" t="s">
        <v>21</v>
      </c>
      <c r="F16" s="9" t="s">
        <v>22</v>
      </c>
      <c r="G16" s="9" t="s">
        <v>23</v>
      </c>
      <c r="H16" s="38" t="s">
        <v>11</v>
      </c>
      <c r="I16" s="29" t="s">
        <v>8</v>
      </c>
      <c r="J16" s="29" t="s">
        <v>9</v>
      </c>
      <c r="K16" s="29" t="s">
        <v>10</v>
      </c>
      <c r="L16" s="29" t="s">
        <v>6</v>
      </c>
      <c r="M16" s="37" t="s">
        <v>7</v>
      </c>
    </row>
    <row r="17" spans="1:13" x14ac:dyDescent="0.25">
      <c r="A17" s="30"/>
      <c r="B17" s="30"/>
      <c r="C17" s="11" t="s">
        <v>3</v>
      </c>
      <c r="D17" s="11" t="s">
        <v>4</v>
      </c>
      <c r="E17" s="21" t="s">
        <v>5</v>
      </c>
      <c r="F17" s="9" t="s">
        <v>5</v>
      </c>
      <c r="G17" s="9" t="s">
        <v>5</v>
      </c>
      <c r="H17" s="39"/>
      <c r="I17" s="29"/>
      <c r="J17" s="29"/>
      <c r="K17" s="29"/>
      <c r="L17" s="29"/>
      <c r="M17" s="37"/>
    </row>
    <row r="18" spans="1:13" ht="30" x14ac:dyDescent="0.25">
      <c r="A18" s="13">
        <v>1</v>
      </c>
      <c r="B18" s="45" t="s">
        <v>28</v>
      </c>
      <c r="C18" s="42" t="s">
        <v>41</v>
      </c>
      <c r="D18" s="26">
        <v>20</v>
      </c>
      <c r="E18" s="24">
        <v>1824</v>
      </c>
      <c r="F18" s="14">
        <v>1737</v>
      </c>
      <c r="G18" s="28">
        <v>1790</v>
      </c>
      <c r="H18" s="28">
        <f t="shared" ref="H18" si="0">AVERAGE(E18:G18)</f>
        <v>1783.6666666666667</v>
      </c>
      <c r="I18" s="27">
        <f t="shared" ref="I18" si="1" xml:space="preserve"> COUNT(E18:G18)</f>
        <v>3</v>
      </c>
      <c r="J18" s="27">
        <f t="shared" ref="J18" si="2">STDEV(E18:G18)</f>
        <v>43.84442191811101</v>
      </c>
      <c r="K18" s="27">
        <f t="shared" ref="K18" si="3">J18/H18*100</f>
        <v>2.4581062559210056</v>
      </c>
      <c r="L18" s="27" t="str">
        <f t="shared" ref="L18" si="4">IF(K18&lt;33,"ОДНОРОДНЫЕ","НЕОДНОРОДНЫЕ")</f>
        <v>ОДНОРОДНЫЕ</v>
      </c>
      <c r="M18" s="28">
        <f t="shared" ref="M18" si="5">D18*H18</f>
        <v>35673.333333333336</v>
      </c>
    </row>
    <row r="19" spans="1:13" x14ac:dyDescent="0.25">
      <c r="A19" s="13">
        <v>2</v>
      </c>
      <c r="B19" s="45" t="s">
        <v>29</v>
      </c>
      <c r="C19" s="42" t="s">
        <v>41</v>
      </c>
      <c r="D19" s="26">
        <v>30</v>
      </c>
      <c r="E19" s="24">
        <v>5484</v>
      </c>
      <c r="F19" s="14">
        <v>5222</v>
      </c>
      <c r="G19" s="28">
        <v>5379</v>
      </c>
      <c r="H19" s="28">
        <f t="shared" ref="H19:H26" si="6">AVERAGE(E19:G19)</f>
        <v>5361.666666666667</v>
      </c>
      <c r="I19" s="27">
        <f t="shared" ref="I19:I26" si="7" xml:space="preserve"> COUNT(E19:G19)</f>
        <v>3</v>
      </c>
      <c r="J19" s="27">
        <f t="shared" ref="J19:J26" si="8">STDEV(E19:G19)</f>
        <v>131.85724604030426</v>
      </c>
      <c r="K19" s="27">
        <f t="shared" ref="K19:K26" si="9">J19/H19*100</f>
        <v>2.4592585521971575</v>
      </c>
      <c r="L19" s="27" t="str">
        <f t="shared" ref="L19:L26" si="10">IF(K19&lt;33,"ОДНОРОДНЫЕ","НЕОДНОРОДНЫЕ")</f>
        <v>ОДНОРОДНЫЕ</v>
      </c>
      <c r="M19" s="28">
        <f t="shared" ref="M19:M26" si="11">D19*H19</f>
        <v>160850</v>
      </c>
    </row>
    <row r="20" spans="1:13" ht="45" x14ac:dyDescent="0.25">
      <c r="A20" s="13">
        <v>3</v>
      </c>
      <c r="B20" s="45" t="s">
        <v>30</v>
      </c>
      <c r="C20" s="42" t="s">
        <v>42</v>
      </c>
      <c r="D20" s="26">
        <v>1</v>
      </c>
      <c r="E20" s="24">
        <v>4408</v>
      </c>
      <c r="F20" s="14">
        <v>4198</v>
      </c>
      <c r="G20" s="28">
        <v>4324</v>
      </c>
      <c r="H20" s="28">
        <f t="shared" si="6"/>
        <v>4310</v>
      </c>
      <c r="I20" s="27">
        <f t="shared" si="7"/>
        <v>3</v>
      </c>
      <c r="J20" s="27">
        <f t="shared" si="8"/>
        <v>105.69768209379049</v>
      </c>
      <c r="K20" s="27">
        <f t="shared" si="9"/>
        <v>2.4523824151691529</v>
      </c>
      <c r="L20" s="27" t="str">
        <f t="shared" si="10"/>
        <v>ОДНОРОДНЫЕ</v>
      </c>
      <c r="M20" s="28">
        <f t="shared" si="11"/>
        <v>4310</v>
      </c>
    </row>
    <row r="21" spans="1:13" x14ac:dyDescent="0.25">
      <c r="A21" s="13">
        <v>4</v>
      </c>
      <c r="B21" s="45" t="s">
        <v>31</v>
      </c>
      <c r="C21" s="42" t="s">
        <v>41</v>
      </c>
      <c r="D21" s="26">
        <v>1</v>
      </c>
      <c r="E21" s="24">
        <v>2212</v>
      </c>
      <c r="F21" s="14">
        <v>2106</v>
      </c>
      <c r="G21" s="28">
        <v>2170</v>
      </c>
      <c r="H21" s="28">
        <f t="shared" si="6"/>
        <v>2162.6666666666665</v>
      </c>
      <c r="I21" s="27">
        <f t="shared" si="7"/>
        <v>3</v>
      </c>
      <c r="J21" s="27">
        <f t="shared" si="8"/>
        <v>53.379146989562635</v>
      </c>
      <c r="K21" s="27">
        <f t="shared" si="9"/>
        <v>2.4682096326863121</v>
      </c>
      <c r="L21" s="27" t="str">
        <f t="shared" si="10"/>
        <v>ОДНОРОДНЫЕ</v>
      </c>
      <c r="M21" s="28">
        <f t="shared" si="11"/>
        <v>2162.6666666666665</v>
      </c>
    </row>
    <row r="22" spans="1:13" x14ac:dyDescent="0.25">
      <c r="A22" s="13">
        <v>5</v>
      </c>
      <c r="B22" s="45" t="s">
        <v>32</v>
      </c>
      <c r="C22" s="42" t="s">
        <v>41</v>
      </c>
      <c r="D22" s="26">
        <v>3</v>
      </c>
      <c r="E22" s="24">
        <v>1706</v>
      </c>
      <c r="F22" s="14">
        <v>1624</v>
      </c>
      <c r="G22" s="28">
        <v>1673</v>
      </c>
      <c r="H22" s="28">
        <f t="shared" si="6"/>
        <v>1667.6666666666667</v>
      </c>
      <c r="I22" s="27">
        <f t="shared" si="7"/>
        <v>3</v>
      </c>
      <c r="J22" s="27">
        <f t="shared" si="8"/>
        <v>41.259342376404078</v>
      </c>
      <c r="K22" s="27">
        <f t="shared" si="9"/>
        <v>2.4740760969260887</v>
      </c>
      <c r="L22" s="27" t="str">
        <f t="shared" si="10"/>
        <v>ОДНОРОДНЫЕ</v>
      </c>
      <c r="M22" s="28">
        <f t="shared" si="11"/>
        <v>5003</v>
      </c>
    </row>
    <row r="23" spans="1:13" x14ac:dyDescent="0.25">
      <c r="A23" s="13">
        <v>6</v>
      </c>
      <c r="B23" s="45" t="s">
        <v>37</v>
      </c>
      <c r="C23" s="42" t="s">
        <v>41</v>
      </c>
      <c r="D23" s="26">
        <v>3</v>
      </c>
      <c r="E23" s="24">
        <v>1493</v>
      </c>
      <c r="F23" s="14">
        <v>1421</v>
      </c>
      <c r="G23" s="28">
        <v>1464</v>
      </c>
      <c r="H23" s="28">
        <f t="shared" si="6"/>
        <v>1459.3333333333333</v>
      </c>
      <c r="I23" s="27">
        <f t="shared" si="7"/>
        <v>3</v>
      </c>
      <c r="J23" s="27">
        <f t="shared" si="8"/>
        <v>36.226141573915008</v>
      </c>
      <c r="K23" s="27">
        <f t="shared" si="9"/>
        <v>2.4823760786145508</v>
      </c>
      <c r="L23" s="27" t="str">
        <f t="shared" si="10"/>
        <v>ОДНОРОДНЫЕ</v>
      </c>
      <c r="M23" s="28">
        <f t="shared" si="11"/>
        <v>4378</v>
      </c>
    </row>
    <row r="24" spans="1:13" ht="30" x14ac:dyDescent="0.25">
      <c r="A24" s="13">
        <v>7</v>
      </c>
      <c r="B24" s="45" t="s">
        <v>33</v>
      </c>
      <c r="C24" s="42" t="s">
        <v>41</v>
      </c>
      <c r="D24" s="26">
        <v>1</v>
      </c>
      <c r="E24" s="24">
        <v>1990</v>
      </c>
      <c r="F24" s="14">
        <v>1895</v>
      </c>
      <c r="G24" s="28">
        <v>1952</v>
      </c>
      <c r="H24" s="28">
        <f t="shared" si="6"/>
        <v>1945.6666666666667</v>
      </c>
      <c r="I24" s="27">
        <f t="shared" si="7"/>
        <v>3</v>
      </c>
      <c r="J24" s="27">
        <f t="shared" si="8"/>
        <v>47.815618090048083</v>
      </c>
      <c r="K24" s="27">
        <f t="shared" si="9"/>
        <v>2.4575441882841229</v>
      </c>
      <c r="L24" s="27" t="str">
        <f t="shared" si="10"/>
        <v>ОДНОРОДНЫЕ</v>
      </c>
      <c r="M24" s="28">
        <f t="shared" si="11"/>
        <v>1945.6666666666667</v>
      </c>
    </row>
    <row r="25" spans="1:13" ht="30" x14ac:dyDescent="0.25">
      <c r="A25" s="13">
        <v>8</v>
      </c>
      <c r="B25" s="45" t="s">
        <v>34</v>
      </c>
      <c r="C25" s="42" t="s">
        <v>41</v>
      </c>
      <c r="D25" s="26">
        <v>2</v>
      </c>
      <c r="E25" s="24">
        <v>2190</v>
      </c>
      <c r="F25" s="14">
        <v>2085</v>
      </c>
      <c r="G25" s="28">
        <v>2148</v>
      </c>
      <c r="H25" s="28">
        <f t="shared" si="6"/>
        <v>2141</v>
      </c>
      <c r="I25" s="27">
        <f t="shared" si="7"/>
        <v>3</v>
      </c>
      <c r="J25" s="27">
        <f t="shared" si="8"/>
        <v>52.848841046895245</v>
      </c>
      <c r="K25" s="27">
        <f t="shared" si="9"/>
        <v>2.4684185449273817</v>
      </c>
      <c r="L25" s="27" t="str">
        <f t="shared" si="10"/>
        <v>ОДНОРОДНЫЕ</v>
      </c>
      <c r="M25" s="28">
        <f t="shared" si="11"/>
        <v>4282</v>
      </c>
    </row>
    <row r="26" spans="1:13" x14ac:dyDescent="0.25">
      <c r="A26" s="13">
        <v>9</v>
      </c>
      <c r="B26" s="45" t="s">
        <v>39</v>
      </c>
      <c r="C26" s="42" t="s">
        <v>41</v>
      </c>
      <c r="D26" s="26">
        <v>1</v>
      </c>
      <c r="E26" s="24">
        <v>2212</v>
      </c>
      <c r="F26" s="14">
        <v>2106</v>
      </c>
      <c r="G26" s="28">
        <v>2170</v>
      </c>
      <c r="H26" s="28">
        <f t="shared" si="6"/>
        <v>2162.6666666666665</v>
      </c>
      <c r="I26" s="27">
        <f t="shared" si="7"/>
        <v>3</v>
      </c>
      <c r="J26" s="27">
        <f t="shared" si="8"/>
        <v>53.379146989562635</v>
      </c>
      <c r="K26" s="27">
        <f t="shared" si="9"/>
        <v>2.4682096326863121</v>
      </c>
      <c r="L26" s="27" t="str">
        <f t="shared" si="10"/>
        <v>ОДНОРОДНЫЕ</v>
      </c>
      <c r="M26" s="28">
        <f t="shared" si="11"/>
        <v>2162.6666666666665</v>
      </c>
    </row>
    <row r="27" spans="1:13" x14ac:dyDescent="0.25">
      <c r="A27" s="13">
        <v>10</v>
      </c>
      <c r="B27" s="45" t="s">
        <v>35</v>
      </c>
      <c r="C27" s="42" t="s">
        <v>41</v>
      </c>
      <c r="D27" s="26">
        <v>1</v>
      </c>
      <c r="E27" s="24">
        <v>2089</v>
      </c>
      <c r="F27" s="14">
        <v>1989</v>
      </c>
      <c r="G27" s="28">
        <v>2049</v>
      </c>
      <c r="H27" s="28">
        <f t="shared" ref="H27:H28" si="12">AVERAGE(E27:G27)</f>
        <v>2042.3333333333333</v>
      </c>
      <c r="I27" s="27">
        <f t="shared" ref="I27:I28" si="13" xml:space="preserve"> COUNT(E27:G27)</f>
        <v>3</v>
      </c>
      <c r="J27" s="27">
        <f t="shared" ref="J27:J28" si="14">STDEV(E27:G27)</f>
        <v>50.332229568471661</v>
      </c>
      <c r="K27" s="27">
        <f t="shared" ref="K27:K28" si="15">J27/H27*100</f>
        <v>2.4644473429968174</v>
      </c>
      <c r="L27" s="27" t="str">
        <f t="shared" ref="L27:L28" si="16">IF(K27&lt;33,"ОДНОРОДНЫЕ","НЕОДНОРОДНЫЕ")</f>
        <v>ОДНОРОДНЫЕ</v>
      </c>
      <c r="M27" s="28">
        <f t="shared" ref="M27:M28" si="17">D27*H27</f>
        <v>2042.3333333333333</v>
      </c>
    </row>
    <row r="28" spans="1:13" ht="30" x14ac:dyDescent="0.25">
      <c r="A28" s="13">
        <v>11</v>
      </c>
      <c r="B28" s="45" t="s">
        <v>36</v>
      </c>
      <c r="C28" s="42" t="s">
        <v>41</v>
      </c>
      <c r="D28" s="26">
        <v>30</v>
      </c>
      <c r="E28" s="24">
        <v>2322</v>
      </c>
      <c r="F28" s="14">
        <v>2211</v>
      </c>
      <c r="G28" s="28">
        <v>2278</v>
      </c>
      <c r="H28" s="28">
        <f t="shared" si="12"/>
        <v>2270.3333333333335</v>
      </c>
      <c r="I28" s="27">
        <f t="shared" si="13"/>
        <v>3</v>
      </c>
      <c r="J28" s="27">
        <f t="shared" si="14"/>
        <v>55.895736271502258</v>
      </c>
      <c r="K28" s="27">
        <f t="shared" si="15"/>
        <v>2.4620057086258518</v>
      </c>
      <c r="L28" s="27" t="str">
        <f t="shared" si="16"/>
        <v>ОДНОРОДНЫЕ</v>
      </c>
      <c r="M28" s="28">
        <f t="shared" si="17"/>
        <v>68110</v>
      </c>
    </row>
    <row r="29" spans="1:13" ht="30" x14ac:dyDescent="0.25">
      <c r="A29" s="13">
        <v>12</v>
      </c>
      <c r="B29" s="45" t="s">
        <v>38</v>
      </c>
      <c r="C29" s="42" t="s">
        <v>41</v>
      </c>
      <c r="D29" s="26">
        <v>10</v>
      </c>
      <c r="E29" s="24">
        <v>1575</v>
      </c>
      <c r="F29" s="14">
        <v>1500</v>
      </c>
      <c r="G29" s="28">
        <v>1545</v>
      </c>
      <c r="H29" s="28">
        <f t="shared" ref="H29" si="18">AVERAGE(E29:G29)</f>
        <v>1540</v>
      </c>
      <c r="I29" s="27">
        <f t="shared" ref="I29" si="19" xml:space="preserve"> COUNT(E29:G29)</f>
        <v>3</v>
      </c>
      <c r="J29" s="27">
        <f t="shared" ref="J29" si="20">STDEV(E29:G29)</f>
        <v>37.749172176353746</v>
      </c>
      <c r="K29" s="27">
        <f t="shared" ref="K29" si="21">J29/H29*100</f>
        <v>2.4512449465164772</v>
      </c>
      <c r="L29" s="27" t="str">
        <f t="shared" ref="L29" si="22">IF(K29&lt;33,"ОДНОРОДНЫЕ","НЕОДНОРОДНЫЕ")</f>
        <v>ОДНОРОДНЫЕ</v>
      </c>
      <c r="M29" s="28">
        <f t="shared" ref="M29" si="23">D29*H29</f>
        <v>15400</v>
      </c>
    </row>
    <row r="30" spans="1:13" x14ac:dyDescent="0.25">
      <c r="A30" s="13">
        <v>13</v>
      </c>
      <c r="B30" s="45" t="s">
        <v>40</v>
      </c>
      <c r="C30" s="42" t="s">
        <v>42</v>
      </c>
      <c r="D30" s="26">
        <v>2</v>
      </c>
      <c r="E30" s="24">
        <v>7350</v>
      </c>
      <c r="F30" s="14">
        <v>7000</v>
      </c>
      <c r="G30" s="22">
        <v>7210</v>
      </c>
      <c r="H30" s="22">
        <f t="shared" ref="H30" si="24">AVERAGE(E30:G30)</f>
        <v>7186.666666666667</v>
      </c>
      <c r="I30" s="23">
        <f t="shared" ref="I30" si="25" xml:space="preserve"> COUNT(E30:G30)</f>
        <v>3</v>
      </c>
      <c r="J30" s="23">
        <f t="shared" ref="J30" si="26">STDEV(E30:G30)</f>
        <v>176.16280348965083</v>
      </c>
      <c r="K30" s="23">
        <f t="shared" ref="K30" si="27">J30/H30*100</f>
        <v>2.4512449465164772</v>
      </c>
      <c r="L30" s="23" t="str">
        <f t="shared" ref="L30" si="28">IF(K30&lt;33,"ОДНОРОДНЫЕ","НЕОДНОРОДНЫЕ")</f>
        <v>ОДНОРОДНЫЕ</v>
      </c>
      <c r="M30" s="22">
        <f t="shared" ref="M30" si="29">D30*H30</f>
        <v>14373.333333333334</v>
      </c>
    </row>
    <row r="31" spans="1:13" x14ac:dyDescent="0.25">
      <c r="A31" s="20"/>
      <c r="B31" s="15"/>
      <c r="C31" s="16"/>
      <c r="D31" s="17"/>
      <c r="E31" s="25">
        <f>SUMPRODUCT($D$18:$D$30,E18:E30)</f>
        <v>327998</v>
      </c>
      <c r="F31" s="28">
        <f t="shared" ref="F31:G31" si="30">SUMPRODUCT($D$18:$D$30,F18:F30)</f>
        <v>312329</v>
      </c>
      <c r="G31" s="28">
        <f t="shared" si="30"/>
        <v>321752</v>
      </c>
      <c r="H31" s="9"/>
      <c r="I31" s="10"/>
      <c r="J31" s="10"/>
      <c r="K31" s="10"/>
      <c r="L31" s="10"/>
      <c r="M31" s="12">
        <f>SUM(M18:M30)</f>
        <v>320692.99999999994</v>
      </c>
    </row>
    <row r="32" spans="1:13" x14ac:dyDescent="0.25">
      <c r="A32" s="7"/>
      <c r="B32" s="7"/>
      <c r="C32" s="7"/>
      <c r="D32" s="7"/>
      <c r="E32" s="3"/>
      <c r="F32" s="3"/>
      <c r="G32" s="3"/>
      <c r="H32" s="3"/>
      <c r="I32" s="7"/>
      <c r="J32" s="7"/>
      <c r="K32" s="7"/>
      <c r="L32" s="7"/>
      <c r="M32" s="3"/>
    </row>
    <row r="33" spans="1:15" s="7" customFormat="1" x14ac:dyDescent="0.25">
      <c r="A33" s="36" t="s">
        <v>19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</row>
    <row r="34" spans="1:15" s="7" customFormat="1" x14ac:dyDescent="0.25">
      <c r="A34" s="34" t="s">
        <v>18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</row>
    <row r="35" spans="1:15" s="7" customForma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5" s="19" customFormat="1" x14ac:dyDescent="0.25">
      <c r="A36" s="32" t="s">
        <v>46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18"/>
      <c r="O36" s="18"/>
    </row>
  </sheetData>
  <mergeCells count="18">
    <mergeCell ref="A36:M36"/>
    <mergeCell ref="A35:M35"/>
    <mergeCell ref="J10:K10"/>
    <mergeCell ref="B12:L12"/>
    <mergeCell ref="A33:M33"/>
    <mergeCell ref="A34:M34"/>
    <mergeCell ref="M16:M17"/>
    <mergeCell ref="H16:H17"/>
    <mergeCell ref="I16:I17"/>
    <mergeCell ref="J16:J17"/>
    <mergeCell ref="K16:K17"/>
    <mergeCell ref="A15:B15"/>
    <mergeCell ref="C15:D15"/>
    <mergeCell ref="L16:L17"/>
    <mergeCell ref="A16:A17"/>
    <mergeCell ref="G3:M3"/>
    <mergeCell ref="B16:B17"/>
    <mergeCell ref="C16:D16"/>
  </mergeCells>
  <conditionalFormatting sqref="L30:L31">
    <cfRule type="containsText" dxfId="77" priority="82" operator="containsText" text="НЕ">
      <formula>NOT(ISERROR(SEARCH("НЕ",L30)))</formula>
    </cfRule>
    <cfRule type="containsText" dxfId="76" priority="83" operator="containsText" text="ОДНОРОДНЫЕ">
      <formula>NOT(ISERROR(SEARCH("ОДНОРОДНЫЕ",L30)))</formula>
    </cfRule>
    <cfRule type="containsText" dxfId="75" priority="84" operator="containsText" text="НЕОДНОРОДНЫЕ">
      <formula>NOT(ISERROR(SEARCH("НЕОДНОРОДНЫЕ",L30)))</formula>
    </cfRule>
  </conditionalFormatting>
  <conditionalFormatting sqref="L30:L31">
    <cfRule type="containsText" dxfId="74" priority="79" operator="containsText" text="НЕОДНОРОДНЫЕ">
      <formula>NOT(ISERROR(SEARCH("НЕОДНОРОДНЫЕ",L30)))</formula>
    </cfRule>
    <cfRule type="containsText" dxfId="73" priority="80" operator="containsText" text="ОДНОРОДНЫЕ">
      <formula>NOT(ISERROR(SEARCH("ОДНОРОДНЫЕ",L30)))</formula>
    </cfRule>
    <cfRule type="containsText" dxfId="72" priority="81" operator="containsText" text="НЕОДНОРОДНЫЕ">
      <formula>NOT(ISERROR(SEARCH("НЕОДНОРОДНЫЕ",L30)))</formula>
    </cfRule>
  </conditionalFormatting>
  <conditionalFormatting sqref="L29">
    <cfRule type="containsText" dxfId="71" priority="70" operator="containsText" text="НЕ">
      <formula>NOT(ISERROR(SEARCH("НЕ",L29)))</formula>
    </cfRule>
    <cfRule type="containsText" dxfId="70" priority="71" operator="containsText" text="ОДНОРОДНЫЕ">
      <formula>NOT(ISERROR(SEARCH("ОДНОРОДНЫЕ",L29)))</formula>
    </cfRule>
    <cfRule type="containsText" dxfId="69" priority="72" operator="containsText" text="НЕОДНОРОДНЫЕ">
      <formula>NOT(ISERROR(SEARCH("НЕОДНОРОДНЫЕ",L29)))</formula>
    </cfRule>
  </conditionalFormatting>
  <conditionalFormatting sqref="L29">
    <cfRule type="containsText" dxfId="68" priority="67" operator="containsText" text="НЕОДНОРОДНЫЕ">
      <formula>NOT(ISERROR(SEARCH("НЕОДНОРОДНЫЕ",L29)))</formula>
    </cfRule>
    <cfRule type="containsText" dxfId="67" priority="68" operator="containsText" text="ОДНОРОДНЫЕ">
      <formula>NOT(ISERROR(SEARCH("ОДНОРОДНЫЕ",L29)))</formula>
    </cfRule>
    <cfRule type="containsText" dxfId="66" priority="69" operator="containsText" text="НЕОДНОРОДНЫЕ">
      <formula>NOT(ISERROR(SEARCH("НЕОДНОРОДНЫЕ",L29)))</formula>
    </cfRule>
  </conditionalFormatting>
  <conditionalFormatting sqref="L28">
    <cfRule type="containsText" dxfId="65" priority="64" operator="containsText" text="НЕ">
      <formula>NOT(ISERROR(SEARCH("НЕ",L28)))</formula>
    </cfRule>
    <cfRule type="containsText" dxfId="64" priority="65" operator="containsText" text="ОДНОРОДНЫЕ">
      <formula>NOT(ISERROR(SEARCH("ОДНОРОДНЫЕ",L28)))</formula>
    </cfRule>
    <cfRule type="containsText" dxfId="63" priority="66" operator="containsText" text="НЕОДНОРОДНЫЕ">
      <formula>NOT(ISERROR(SEARCH("НЕОДНОРОДНЫЕ",L28)))</formula>
    </cfRule>
  </conditionalFormatting>
  <conditionalFormatting sqref="L28">
    <cfRule type="containsText" dxfId="62" priority="61" operator="containsText" text="НЕОДНОРОДНЫЕ">
      <formula>NOT(ISERROR(SEARCH("НЕОДНОРОДНЫЕ",L28)))</formula>
    </cfRule>
    <cfRule type="containsText" dxfId="61" priority="62" operator="containsText" text="ОДНОРОДНЫЕ">
      <formula>NOT(ISERROR(SEARCH("ОДНОРОДНЫЕ",L28)))</formula>
    </cfRule>
    <cfRule type="containsText" dxfId="60" priority="63" operator="containsText" text="НЕОДНОРОДНЫЕ">
      <formula>NOT(ISERROR(SEARCH("НЕОДНОРОДНЫЕ",L28)))</formula>
    </cfRule>
  </conditionalFormatting>
  <conditionalFormatting sqref="L27">
    <cfRule type="containsText" dxfId="59" priority="58" operator="containsText" text="НЕ">
      <formula>NOT(ISERROR(SEARCH("НЕ",L27)))</formula>
    </cfRule>
    <cfRule type="containsText" dxfId="58" priority="59" operator="containsText" text="ОДНОРОДНЫЕ">
      <formula>NOT(ISERROR(SEARCH("ОДНОРОДНЫЕ",L27)))</formula>
    </cfRule>
    <cfRule type="containsText" dxfId="57" priority="60" operator="containsText" text="НЕОДНОРОДНЫЕ">
      <formula>NOT(ISERROR(SEARCH("НЕОДНОРОДНЫЕ",L27)))</formula>
    </cfRule>
  </conditionalFormatting>
  <conditionalFormatting sqref="L27">
    <cfRule type="containsText" dxfId="56" priority="55" operator="containsText" text="НЕОДНОРОДНЫЕ">
      <formula>NOT(ISERROR(SEARCH("НЕОДНОРОДНЫЕ",L27)))</formula>
    </cfRule>
    <cfRule type="containsText" dxfId="55" priority="56" operator="containsText" text="ОДНОРОДНЫЕ">
      <formula>NOT(ISERROR(SEARCH("ОДНОРОДНЫЕ",L27)))</formula>
    </cfRule>
    <cfRule type="containsText" dxfId="54" priority="57" operator="containsText" text="НЕОДНОРОДНЫЕ">
      <formula>NOT(ISERROR(SEARCH("НЕОДНОРОДНЫЕ",L27)))</formula>
    </cfRule>
  </conditionalFormatting>
  <conditionalFormatting sqref="L22">
    <cfRule type="containsText" dxfId="53" priority="52" operator="containsText" text="НЕ">
      <formula>NOT(ISERROR(SEARCH("НЕ",L22)))</formula>
    </cfRule>
    <cfRule type="containsText" dxfId="52" priority="53" operator="containsText" text="ОДНОРОДНЫЕ">
      <formula>NOT(ISERROR(SEARCH("ОДНОРОДНЫЕ",L22)))</formula>
    </cfRule>
    <cfRule type="containsText" dxfId="51" priority="54" operator="containsText" text="НЕОДНОРОДНЫЕ">
      <formula>NOT(ISERROR(SEARCH("НЕОДНОРОДНЫЕ",L22)))</formula>
    </cfRule>
  </conditionalFormatting>
  <conditionalFormatting sqref="L22">
    <cfRule type="containsText" dxfId="50" priority="49" operator="containsText" text="НЕОДНОРОДНЫЕ">
      <formula>NOT(ISERROR(SEARCH("НЕОДНОРОДНЫЕ",L22)))</formula>
    </cfRule>
    <cfRule type="containsText" dxfId="49" priority="50" operator="containsText" text="ОДНОРОДНЫЕ">
      <formula>NOT(ISERROR(SEARCH("ОДНОРОДНЫЕ",L22)))</formula>
    </cfRule>
    <cfRule type="containsText" dxfId="48" priority="51" operator="containsText" text="НЕОДНОРОДНЫЕ">
      <formula>NOT(ISERROR(SEARCH("НЕОДНОРОДНЫЕ",L22)))</formula>
    </cfRule>
  </conditionalFormatting>
  <conditionalFormatting sqref="L21">
    <cfRule type="containsText" dxfId="47" priority="46" operator="containsText" text="НЕ">
      <formula>NOT(ISERROR(SEARCH("НЕ",L21)))</formula>
    </cfRule>
    <cfRule type="containsText" dxfId="46" priority="47" operator="containsText" text="ОДНОРОДНЫЕ">
      <formula>NOT(ISERROR(SEARCH("ОДНОРОДНЫЕ",L21)))</formula>
    </cfRule>
    <cfRule type="containsText" dxfId="45" priority="48" operator="containsText" text="НЕОДНОРОДНЫЕ">
      <formula>NOT(ISERROR(SEARCH("НЕОДНОРОДНЫЕ",L21)))</formula>
    </cfRule>
  </conditionalFormatting>
  <conditionalFormatting sqref="L21">
    <cfRule type="containsText" dxfId="44" priority="43" operator="containsText" text="НЕОДНОРОДНЫЕ">
      <formula>NOT(ISERROR(SEARCH("НЕОДНОРОДНЫЕ",L21)))</formula>
    </cfRule>
    <cfRule type="containsText" dxfId="43" priority="44" operator="containsText" text="ОДНОРОДНЫЕ">
      <formula>NOT(ISERROR(SEARCH("ОДНОРОДНЫЕ",L21)))</formula>
    </cfRule>
    <cfRule type="containsText" dxfId="42" priority="45" operator="containsText" text="НЕОДНОРОДНЫЕ">
      <formula>NOT(ISERROR(SEARCH("НЕОДНОРОДНЫЕ",L21)))</formula>
    </cfRule>
  </conditionalFormatting>
  <conditionalFormatting sqref="L20">
    <cfRule type="containsText" dxfId="41" priority="40" operator="containsText" text="НЕ">
      <formula>NOT(ISERROR(SEARCH("НЕ",L20)))</formula>
    </cfRule>
    <cfRule type="containsText" dxfId="40" priority="41" operator="containsText" text="ОДНОРОДНЫЕ">
      <formula>NOT(ISERROR(SEARCH("ОДНОРОДНЫЕ",L20)))</formula>
    </cfRule>
    <cfRule type="containsText" dxfId="39" priority="42" operator="containsText" text="НЕОДНОРОДНЫЕ">
      <formula>NOT(ISERROR(SEARCH("НЕОДНОРОДНЫЕ",L20)))</formula>
    </cfRule>
  </conditionalFormatting>
  <conditionalFormatting sqref="L20">
    <cfRule type="containsText" dxfId="38" priority="37" operator="containsText" text="НЕОДНОРОДНЫЕ">
      <formula>NOT(ISERROR(SEARCH("НЕОДНОРОДНЫЕ",L20)))</formula>
    </cfRule>
    <cfRule type="containsText" dxfId="37" priority="38" operator="containsText" text="ОДНОРОДНЫЕ">
      <formula>NOT(ISERROR(SEARCH("ОДНОРОДНЫЕ",L20)))</formula>
    </cfRule>
    <cfRule type="containsText" dxfId="36" priority="39" operator="containsText" text="НЕОДНОРОДНЫЕ">
      <formula>NOT(ISERROR(SEARCH("НЕОДНОРОДНЫЕ",L20)))</formula>
    </cfRule>
  </conditionalFormatting>
  <conditionalFormatting sqref="L19">
    <cfRule type="containsText" dxfId="35" priority="34" operator="containsText" text="НЕ">
      <formula>NOT(ISERROR(SEARCH("НЕ",L19)))</formula>
    </cfRule>
    <cfRule type="containsText" dxfId="34" priority="35" operator="containsText" text="ОДНОРОДНЫЕ">
      <formula>NOT(ISERROR(SEARCH("ОДНОРОДНЫЕ",L19)))</formula>
    </cfRule>
    <cfRule type="containsText" dxfId="33" priority="36" operator="containsText" text="НЕОДНОРОДНЫЕ">
      <formula>NOT(ISERROR(SEARCH("НЕОДНОРОДНЫЕ",L19)))</formula>
    </cfRule>
  </conditionalFormatting>
  <conditionalFormatting sqref="L19">
    <cfRule type="containsText" dxfId="32" priority="31" operator="containsText" text="НЕОДНОРОДНЫЕ">
      <formula>NOT(ISERROR(SEARCH("НЕОДНОРОДНЫЕ",L19)))</formula>
    </cfRule>
    <cfRule type="containsText" dxfId="31" priority="32" operator="containsText" text="ОДНОРОДНЫЕ">
      <formula>NOT(ISERROR(SEARCH("ОДНОРОДНЫЕ",L19)))</formula>
    </cfRule>
    <cfRule type="containsText" dxfId="30" priority="33" operator="containsText" text="НЕОДНОРОДНЫЕ">
      <formula>NOT(ISERROR(SEARCH("НЕОДНОРОДНЫЕ",L19)))</formula>
    </cfRule>
  </conditionalFormatting>
  <conditionalFormatting sqref="L18">
    <cfRule type="containsText" dxfId="29" priority="28" operator="containsText" text="НЕ">
      <formula>NOT(ISERROR(SEARCH("НЕ",L18)))</formula>
    </cfRule>
    <cfRule type="containsText" dxfId="28" priority="29" operator="containsText" text="ОДНОРОДНЫЕ">
      <formula>NOT(ISERROR(SEARCH("ОДНОРОДНЫЕ",L18)))</formula>
    </cfRule>
    <cfRule type="containsText" dxfId="27" priority="30" operator="containsText" text="НЕОДНОРОДНЫЕ">
      <formula>NOT(ISERROR(SEARCH("НЕОДНОРОДНЫЕ",L18)))</formula>
    </cfRule>
  </conditionalFormatting>
  <conditionalFormatting sqref="L18">
    <cfRule type="containsText" dxfId="26" priority="25" operator="containsText" text="НЕОДНОРОДНЫЕ">
      <formula>NOT(ISERROR(SEARCH("НЕОДНОРОДНЫЕ",L18)))</formula>
    </cfRule>
    <cfRule type="containsText" dxfId="25" priority="26" operator="containsText" text="ОДНОРОДНЫЕ">
      <formula>NOT(ISERROR(SEARCH("ОДНОРОДНЫЕ",L18)))</formula>
    </cfRule>
    <cfRule type="containsText" dxfId="24" priority="27" operator="containsText" text="НЕОДНОРОДНЫЕ">
      <formula>NOT(ISERROR(SEARCH("НЕОДНОРОДНЫЕ",L18)))</formula>
    </cfRule>
  </conditionalFormatting>
  <conditionalFormatting sqref="L26">
    <cfRule type="containsText" dxfId="23" priority="22" operator="containsText" text="НЕ">
      <formula>NOT(ISERROR(SEARCH("НЕ",L26)))</formula>
    </cfRule>
    <cfRule type="containsText" dxfId="22" priority="23" operator="containsText" text="ОДНОРОДНЫЕ">
      <formula>NOT(ISERROR(SEARCH("ОДНОРОДНЫЕ",L26)))</formula>
    </cfRule>
    <cfRule type="containsText" dxfId="21" priority="24" operator="containsText" text="НЕОДНОРОДНЫЕ">
      <formula>NOT(ISERROR(SEARCH("НЕОДНОРОДНЫЕ",L26)))</formula>
    </cfRule>
  </conditionalFormatting>
  <conditionalFormatting sqref="L26">
    <cfRule type="containsText" dxfId="20" priority="19" operator="containsText" text="НЕОДНОРОДНЫЕ">
      <formula>NOT(ISERROR(SEARCH("НЕОДНОРОДНЫЕ",L26)))</formula>
    </cfRule>
    <cfRule type="containsText" dxfId="19" priority="20" operator="containsText" text="ОДНОРОДНЫЕ">
      <formula>NOT(ISERROR(SEARCH("ОДНОРОДНЫЕ",L26)))</formula>
    </cfRule>
    <cfRule type="containsText" dxfId="18" priority="21" operator="containsText" text="НЕОДНОРОДНЫЕ">
      <formula>NOT(ISERROR(SEARCH("НЕОДНОРОДНЫЕ",L26)))</formula>
    </cfRule>
  </conditionalFormatting>
  <conditionalFormatting sqref="L25">
    <cfRule type="containsText" dxfId="17" priority="16" operator="containsText" text="НЕ">
      <formula>NOT(ISERROR(SEARCH("НЕ",L25)))</formula>
    </cfRule>
    <cfRule type="containsText" dxfId="16" priority="17" operator="containsText" text="ОДНОРОДНЫЕ">
      <formula>NOT(ISERROR(SEARCH("ОДНОРОДНЫЕ",L25)))</formula>
    </cfRule>
    <cfRule type="containsText" dxfId="15" priority="18" operator="containsText" text="НЕОДНОРОДНЫЕ">
      <formula>NOT(ISERROR(SEARCH("НЕОДНОРОДНЫЕ",L25)))</formula>
    </cfRule>
  </conditionalFormatting>
  <conditionalFormatting sqref="L25">
    <cfRule type="containsText" dxfId="14" priority="13" operator="containsText" text="НЕОДНОРОДНЫЕ">
      <formula>NOT(ISERROR(SEARCH("НЕОДНОРОДНЫЕ",L25)))</formula>
    </cfRule>
    <cfRule type="containsText" dxfId="13" priority="14" operator="containsText" text="ОДНОРОДНЫЕ">
      <formula>NOT(ISERROR(SEARCH("ОДНОРОДНЫЕ",L25)))</formula>
    </cfRule>
    <cfRule type="containsText" dxfId="12" priority="15" operator="containsText" text="НЕОДНОРОДНЫЕ">
      <formula>NOT(ISERROR(SEARCH("НЕОДНОРОДНЫЕ",L25)))</formula>
    </cfRule>
  </conditionalFormatting>
  <conditionalFormatting sqref="L24">
    <cfRule type="containsText" dxfId="11" priority="10" operator="containsText" text="НЕ">
      <formula>NOT(ISERROR(SEARCH("НЕ",L24)))</formula>
    </cfRule>
    <cfRule type="containsText" dxfId="10" priority="11" operator="containsText" text="ОДНОРОДНЫЕ">
      <formula>NOT(ISERROR(SEARCH("ОДНОРОДНЫЕ",L24)))</formula>
    </cfRule>
    <cfRule type="containsText" dxfId="9" priority="12" operator="containsText" text="НЕОДНОРОДНЫЕ">
      <formula>NOT(ISERROR(SEARCH("НЕОДНОРОДНЫЕ",L24)))</formula>
    </cfRule>
  </conditionalFormatting>
  <conditionalFormatting sqref="L24">
    <cfRule type="containsText" dxfId="8" priority="7" operator="containsText" text="НЕОДНОРОДНЫЕ">
      <formula>NOT(ISERROR(SEARCH("НЕОДНОРОДНЫЕ",L24)))</formula>
    </cfRule>
    <cfRule type="containsText" dxfId="7" priority="8" operator="containsText" text="ОДНОРОДНЫЕ">
      <formula>NOT(ISERROR(SEARCH("ОДНОРОДНЫЕ",L24)))</formula>
    </cfRule>
    <cfRule type="containsText" dxfId="6" priority="9" operator="containsText" text="НЕОДНОРОДНЫЕ">
      <formula>NOT(ISERROR(SEARCH("НЕОДНОРОДНЫЕ",L24)))</formula>
    </cfRule>
  </conditionalFormatting>
  <conditionalFormatting sqref="L23">
    <cfRule type="containsText" dxfId="5" priority="4" operator="containsText" text="НЕ">
      <formula>NOT(ISERROR(SEARCH("НЕ",L23)))</formula>
    </cfRule>
    <cfRule type="containsText" dxfId="4" priority="5" operator="containsText" text="ОДНОРОДНЫЕ">
      <formula>NOT(ISERROR(SEARCH("ОДНОРОДНЫЕ",L23)))</formula>
    </cfRule>
    <cfRule type="containsText" dxfId="3" priority="6" operator="containsText" text="НЕОДНОРОДНЫЕ">
      <formula>NOT(ISERROR(SEARCH("НЕОДНОРОДНЫЕ",L23)))</formula>
    </cfRule>
  </conditionalFormatting>
  <conditionalFormatting sqref="L23">
    <cfRule type="containsText" dxfId="2" priority="1" operator="containsText" text="НЕОДНОРОДНЫЕ">
      <formula>NOT(ISERROR(SEARCH("НЕОДНОРОДНЫЕ",L23)))</formula>
    </cfRule>
    <cfRule type="containsText" dxfId="1" priority="2" operator="containsText" text="ОДНОРОДНЫЕ">
      <formula>NOT(ISERROR(SEARCH("ОДНОРОДНЫЕ",L23)))</formula>
    </cfRule>
    <cfRule type="containsText" dxfId="0" priority="3" operator="containsText" text="НЕОДНОРОДНЫЕ">
      <formula>NOT(ISERROR(SEARCH("НЕОДНОРОДНЫЕ",L23)))</formula>
    </cfRule>
  </conditionalFormatting>
  <pageMargins left="0.31496062992125984" right="0.19685039370078741" top="0.35433070866141736" bottom="0.35433070866141736" header="0.11811023622047245" footer="0.11811023622047245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2024-03-29T06:43:21Z</dcterms:modified>
</cp:coreProperties>
</file>