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21" i="1"/>
  <c r="G33" i="1" l="1"/>
  <c r="F33" i="1"/>
  <c r="E33" i="1"/>
  <c r="M21" i="1"/>
  <c r="I21" i="1"/>
  <c r="J21" i="1"/>
  <c r="M22" i="1"/>
  <c r="I22" i="1"/>
  <c r="J22" i="1"/>
  <c r="K22" i="1" s="1"/>
  <c r="L22" i="1" s="1"/>
  <c r="M23" i="1"/>
  <c r="I23" i="1"/>
  <c r="J23" i="1"/>
  <c r="M24" i="1"/>
  <c r="I24" i="1"/>
  <c r="J24" i="1"/>
  <c r="I25" i="1"/>
  <c r="J25" i="1"/>
  <c r="M26" i="1"/>
  <c r="I26" i="1"/>
  <c r="J26" i="1"/>
  <c r="K26" i="1" s="1"/>
  <c r="L26" i="1" s="1"/>
  <c r="M27" i="1"/>
  <c r="I27" i="1"/>
  <c r="J27" i="1"/>
  <c r="K27" i="1" s="1"/>
  <c r="L27" i="1" s="1"/>
  <c r="M28" i="1"/>
  <c r="I28" i="1"/>
  <c r="J28" i="1"/>
  <c r="M29" i="1"/>
  <c r="I29" i="1"/>
  <c r="J29" i="1"/>
  <c r="M30" i="1"/>
  <c r="I30" i="1"/>
  <c r="J30" i="1"/>
  <c r="M31" i="1"/>
  <c r="I31" i="1"/>
  <c r="J31" i="1"/>
  <c r="K31" i="1" s="1"/>
  <c r="L31" i="1" s="1"/>
  <c r="M32" i="1"/>
  <c r="I32" i="1"/>
  <c r="J32" i="1"/>
  <c r="K32" i="1" l="1"/>
  <c r="L32" i="1" s="1"/>
  <c r="K29" i="1"/>
  <c r="L29" i="1" s="1"/>
  <c r="K23" i="1"/>
  <c r="L23" i="1" s="1"/>
  <c r="K30" i="1"/>
  <c r="L30" i="1" s="1"/>
  <c r="K25" i="1"/>
  <c r="L25" i="1" s="1"/>
  <c r="K28" i="1"/>
  <c r="L28" i="1" s="1"/>
  <c r="M25" i="1"/>
  <c r="K24" i="1"/>
  <c r="L24" i="1" s="1"/>
  <c r="K21" i="1"/>
  <c r="L21" i="1" s="1"/>
  <c r="M33" i="1" l="1"/>
</calcChain>
</file>

<file path=xl/sharedStrings.xml><?xml version="1.0" encoding="utf-8"?>
<sst xmlns="http://schemas.openxmlformats.org/spreadsheetml/2006/main" count="59" uniqueCount="47">
  <si>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</si>
  <si>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</si>
  <si>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</si>
  <si>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</si>
  <si>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</si>
  <si>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</si>
  <si>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</si>
  <si>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</si>
  <si>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</si>
  <si>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</si>
  <si>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</si>
  <si>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</si>
  <si>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</si>
  <si>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</si>
  <si>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</si>
  <si>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</si>
  <si>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</si>
  <si>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</si>
  <si>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</si>
  <si>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</si>
  <si>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</si>
  <si>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</si>
  <si>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</si>
  <si>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</si>
  <si>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</si>
  <si>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</si>
  <si>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</si>
  <si>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уп</t>
  </si>
  <si>
    <t>шт</t>
  </si>
  <si>
    <t>№ 050-24</t>
  </si>
  <si>
    <t>на поставку инструментов и расходных материалов для  пародонтологии путем запроса котировок</t>
  </si>
  <si>
    <t xml:space="preserve">Десенсил спрей для  местной анестезии (или эквивалент) </t>
  </si>
  <si>
    <t>Диплен Дента С (или эквивалент)</t>
  </si>
  <si>
    <t>Диплен Дента М (или эквивалент)</t>
  </si>
  <si>
    <t>Детартрин Z (или эквивалент)</t>
  </si>
  <si>
    <t>Щетка для углового наконечника синтетическая Kagayaki № 1013 (или эквивалент)</t>
  </si>
  <si>
    <t>Насадка GD1</t>
  </si>
  <si>
    <t>Насадка GD2</t>
  </si>
  <si>
    <t>Насадка GD3</t>
  </si>
  <si>
    <t>Насадка GD4</t>
  </si>
  <si>
    <t>Насадка GD5</t>
  </si>
  <si>
    <t>Насадка PD1T</t>
  </si>
  <si>
    <t>Насадка PD3T</t>
  </si>
  <si>
    <t>вх. № 543 от 29.02.2024</t>
  </si>
  <si>
    <t>вх. № 522 от 29.02.2024</t>
  </si>
  <si>
    <t>вх. № 544 от 29.02.2024</t>
  </si>
  <si>
    <t>Исходя из имеющегося у Заказчика объёма финансового обеспечения для осуществления закупки НМЦД устанавливается в размере 70240 руб. (семьдесят тысяч двести сорок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</si>
</sst>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zoomScale="85" zoomScaleNormal="85" zoomScalePageLayoutView="70" workbookViewId="0">
      <selection activeCell="G21" sqref="G21:G32"/>
    </sheetView>
  </sheetViews>
  <sheetFormatPr defaultRowHeight="15" x14ac:dyDescent="0.25"/>
  <cols>
    <col min="1" max="1" width="6.140625" style="8" bestFit="1" customWidth="1"/>
    <col min="2" max="2" width="38" style="8" customWidth="1"/>
    <col min="3" max="3" width="7.85546875" style="8" bestFit="1" customWidth="1"/>
    <col min="4" max="4" width="7.7109375" style="8" bestFit="1" customWidth="1"/>
    <col min="5" max="5" width="16.5703125" style="22" customWidth="1"/>
    <col min="6" max="6" width="16.28515625" style="22" customWidth="1"/>
    <col min="7" max="7" width="14.7109375" style="22" customWidth="1"/>
    <col min="8" max="8" width="13.7109375" style="22" customWidth="1"/>
    <col min="9" max="9" width="9.42578125" style="8" customWidth="1"/>
    <col min="10" max="10" width="12.5703125" style="8" customWidth="1"/>
    <col min="11" max="11" width="10.28515625" style="8" customWidth="1"/>
    <col min="12" max="12" width="22.42578125" style="8" bestFit="1" customWidth="1"/>
    <col min="13" max="13" width="15.42578125" style="22" customWidth="1"/>
    <col min="14" max="14" width="9.140625" style="8"/>
    <col min="15" max="15" width="9.7109375" style="8" bestFit="1" customWidth="1"/>
    <col min="16" max="18" width="10.7109375" style="8" bestFit="1" customWidth="1"/>
    <col min="19" max="16384" width="9.140625" style="8"/>
  </cols>
  <sheetData>
    <row r="1" spans="1:13" x14ac:dyDescent="0.25">
      <c r="A1" s="2"/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11" t="s">
        <v>23</v>
      </c>
    </row>
    <row r="2" spans="1:13" ht="14.45" customHeight="1" x14ac:dyDescent="0.25">
      <c r="A2" s="2"/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11" t="s">
        <v>24</v>
      </c>
    </row>
    <row r="3" spans="1:13" ht="14.45" hidden="1" customHeight="1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11"/>
    </row>
    <row r="4" spans="1:13" x14ac:dyDescent="0.25">
      <c r="A4" s="2"/>
      <c r="B4" s="2"/>
      <c r="C4" s="2"/>
      <c r="D4" s="2"/>
      <c r="E4" s="10"/>
      <c r="F4" s="10"/>
      <c r="G4" s="27" t="s">
        <v>30</v>
      </c>
      <c r="H4" s="27"/>
      <c r="I4" s="27"/>
      <c r="J4" s="27"/>
      <c r="K4" s="27"/>
      <c r="L4" s="27"/>
      <c r="M4" s="27"/>
    </row>
    <row r="5" spans="1:13" x14ac:dyDescent="0.25">
      <c r="A5" s="2"/>
      <c r="B5" s="2"/>
      <c r="C5" s="2"/>
      <c r="D5" s="2"/>
      <c r="E5" s="10"/>
      <c r="F5" s="10"/>
      <c r="G5" s="10"/>
      <c r="H5" s="10"/>
      <c r="I5" s="2"/>
      <c r="J5" s="2"/>
      <c r="K5" s="2"/>
      <c r="L5" s="2"/>
      <c r="M5" s="11" t="s">
        <v>25</v>
      </c>
    </row>
    <row r="6" spans="1:13" x14ac:dyDescent="0.25">
      <c r="A6" s="2"/>
      <c r="B6" s="2"/>
      <c r="C6" s="2"/>
      <c r="D6" s="2"/>
      <c r="E6" s="10"/>
      <c r="F6" s="10"/>
      <c r="G6" s="10"/>
      <c r="H6" s="10"/>
      <c r="I6" s="2"/>
      <c r="J6" s="2"/>
      <c r="K6" s="2"/>
      <c r="L6" s="2"/>
      <c r="M6" s="11" t="s">
        <v>26</v>
      </c>
    </row>
    <row r="7" spans="1:13" ht="14.45" customHeight="1" x14ac:dyDescent="0.25">
      <c r="A7" s="2"/>
      <c r="B7" s="2"/>
      <c r="C7" s="2"/>
      <c r="D7" s="2"/>
      <c r="E7" s="10"/>
      <c r="F7" s="10"/>
      <c r="G7" s="10"/>
      <c r="H7" s="10"/>
      <c r="I7" s="2"/>
      <c r="J7" s="2"/>
      <c r="K7" s="2"/>
      <c r="L7" s="2"/>
      <c r="M7" s="11" t="s">
        <v>29</v>
      </c>
    </row>
    <row r="8" spans="1:13" x14ac:dyDescent="0.25">
      <c r="A8" s="2"/>
      <c r="B8" s="2"/>
      <c r="C8" s="2"/>
      <c r="D8" s="2"/>
      <c r="E8" s="10"/>
      <c r="F8" s="10"/>
      <c r="G8" s="10"/>
      <c r="H8" s="10"/>
      <c r="I8" s="2"/>
      <c r="J8" s="2"/>
      <c r="K8" s="2"/>
      <c r="L8" s="2"/>
      <c r="M8" s="10"/>
    </row>
    <row r="9" spans="1:13" x14ac:dyDescent="0.25">
      <c r="A9" s="2"/>
      <c r="B9" s="2"/>
      <c r="C9" s="2"/>
      <c r="D9" s="2"/>
      <c r="E9" s="10"/>
      <c r="F9" s="10"/>
      <c r="G9" s="10"/>
      <c r="H9" s="10"/>
      <c r="I9" s="2"/>
      <c r="J9" s="2"/>
      <c r="K9" s="2"/>
      <c r="L9" s="2"/>
      <c r="M9" s="12" t="s">
        <v>15</v>
      </c>
    </row>
    <row r="10" spans="1:13" x14ac:dyDescent="0.25">
      <c r="A10" s="2"/>
      <c r="B10" s="2"/>
      <c r="C10" s="2"/>
      <c r="D10" s="2"/>
      <c r="E10" s="10"/>
      <c r="F10" s="10"/>
      <c r="G10" s="10"/>
      <c r="H10" s="10"/>
      <c r="I10" s="2"/>
      <c r="J10" s="2"/>
      <c r="K10" s="2"/>
      <c r="L10" s="2"/>
      <c r="M10" s="13" t="s">
        <v>20</v>
      </c>
    </row>
    <row r="11" spans="1:13" x14ac:dyDescent="0.25">
      <c r="A11" s="2"/>
      <c r="B11" s="2"/>
      <c r="C11" s="2"/>
      <c r="D11" s="2"/>
      <c r="E11" s="10"/>
      <c r="F11" s="10"/>
      <c r="G11" s="10"/>
      <c r="H11" s="10"/>
      <c r="I11" s="2"/>
      <c r="J11" s="2"/>
      <c r="K11" s="2"/>
      <c r="L11" s="2"/>
      <c r="M11" s="13" t="s">
        <v>16</v>
      </c>
    </row>
    <row r="12" spans="1:13" x14ac:dyDescent="0.25">
      <c r="A12" s="2"/>
      <c r="B12" s="2"/>
      <c r="C12" s="2"/>
      <c r="D12" s="2"/>
      <c r="E12" s="10"/>
      <c r="F12" s="10"/>
      <c r="G12" s="10"/>
      <c r="H12" s="10"/>
      <c r="I12" s="2"/>
      <c r="J12" s="2"/>
      <c r="K12" s="2"/>
      <c r="L12" s="2"/>
      <c r="M12" s="10"/>
    </row>
    <row r="13" spans="1:13" ht="28.9" customHeight="1" x14ac:dyDescent="0.25">
      <c r="A13" s="2"/>
      <c r="B13" s="2"/>
      <c r="C13" s="2"/>
      <c r="D13" s="2"/>
      <c r="E13" s="10"/>
      <c r="F13" s="10"/>
      <c r="G13" s="10"/>
      <c r="H13" s="10"/>
      <c r="I13" s="2"/>
      <c r="J13" s="33" t="s">
        <v>19</v>
      </c>
      <c r="K13" s="33"/>
      <c r="L13" s="2"/>
      <c r="M13" s="10" t="s">
        <v>17</v>
      </c>
    </row>
    <row r="14" spans="1:13" ht="18.75" x14ac:dyDescent="0.25">
      <c r="A14" s="2"/>
      <c r="B14" s="2"/>
      <c r="C14" s="2"/>
      <c r="D14" s="2"/>
      <c r="E14" s="10"/>
      <c r="F14" s="10"/>
      <c r="G14" s="10"/>
      <c r="H14" s="10"/>
      <c r="I14" s="2"/>
      <c r="J14" s="2"/>
      <c r="K14" s="2"/>
      <c r="L14" s="2"/>
      <c r="M14" s="14"/>
    </row>
    <row r="15" spans="1:13" ht="18.75" x14ac:dyDescent="0.25">
      <c r="A15" s="2"/>
      <c r="B15" s="33" t="s">
        <v>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4"/>
    </row>
    <row r="16" spans="1:13" hidden="1" x14ac:dyDescent="0.25">
      <c r="A16" s="2"/>
      <c r="B16" s="2"/>
      <c r="C16" s="2"/>
      <c r="D16" s="2"/>
      <c r="E16" s="10"/>
      <c r="F16" s="10"/>
      <c r="G16" s="10"/>
      <c r="H16" s="10"/>
      <c r="I16" s="2"/>
      <c r="J16" s="2"/>
      <c r="K16" s="2"/>
      <c r="L16" s="2"/>
      <c r="M16" s="10"/>
    </row>
    <row r="17" spans="1:13" x14ac:dyDescent="0.25">
      <c r="A17" s="2"/>
      <c r="B17" s="2"/>
      <c r="C17" s="2"/>
      <c r="D17" s="2"/>
      <c r="E17" s="10"/>
      <c r="F17" s="10"/>
      <c r="G17" s="10"/>
      <c r="H17" s="10"/>
      <c r="I17" s="2"/>
      <c r="J17" s="2"/>
      <c r="K17" s="2"/>
      <c r="L17" s="2"/>
      <c r="M17" s="10"/>
    </row>
    <row r="18" spans="1:13" ht="54.6" customHeight="1" x14ac:dyDescent="0.25">
      <c r="A18" s="36"/>
      <c r="B18" s="37"/>
      <c r="C18" s="38"/>
      <c r="D18" s="37"/>
      <c r="E18" s="15" t="s">
        <v>43</v>
      </c>
      <c r="F18" s="15" t="s">
        <v>45</v>
      </c>
      <c r="G18" s="15" t="s">
        <v>44</v>
      </c>
      <c r="H18" s="15"/>
      <c r="I18" s="6"/>
      <c r="J18" s="6"/>
      <c r="K18" s="6"/>
      <c r="L18" s="6"/>
      <c r="M18" s="3"/>
    </row>
    <row r="19" spans="1:13" ht="30" customHeight="1" x14ac:dyDescent="0.25">
      <c r="A19" s="28" t="s">
        <v>0</v>
      </c>
      <c r="B19" s="28" t="s">
        <v>1</v>
      </c>
      <c r="C19" s="28" t="s">
        <v>2</v>
      </c>
      <c r="D19" s="28"/>
      <c r="E19" s="3" t="s">
        <v>5</v>
      </c>
      <c r="F19" s="3" t="s">
        <v>7</v>
      </c>
      <c r="G19" s="3" t="s">
        <v>8</v>
      </c>
      <c r="H19" s="39" t="s">
        <v>14</v>
      </c>
      <c r="I19" s="28" t="s">
        <v>11</v>
      </c>
      <c r="J19" s="28" t="s">
        <v>12</v>
      </c>
      <c r="K19" s="28" t="s">
        <v>13</v>
      </c>
      <c r="L19" s="28" t="s">
        <v>9</v>
      </c>
      <c r="M19" s="35" t="s">
        <v>10</v>
      </c>
    </row>
    <row r="20" spans="1:13" ht="30" x14ac:dyDescent="0.25">
      <c r="A20" s="29"/>
      <c r="B20" s="29"/>
      <c r="C20" s="9" t="s">
        <v>3</v>
      </c>
      <c r="D20" s="9" t="s">
        <v>4</v>
      </c>
      <c r="E20" s="16" t="s">
        <v>6</v>
      </c>
      <c r="F20" s="3" t="s">
        <v>6</v>
      </c>
      <c r="G20" s="3" t="s">
        <v>6</v>
      </c>
      <c r="H20" s="40"/>
      <c r="I20" s="28"/>
      <c r="J20" s="28"/>
      <c r="K20" s="28"/>
      <c r="L20" s="28"/>
      <c r="M20" s="35"/>
    </row>
    <row r="21" spans="1:13" ht="30" x14ac:dyDescent="0.25">
      <c r="A21" s="5">
        <v>1</v>
      </c>
      <c r="B21" s="23" t="s">
        <v>31</v>
      </c>
      <c r="C21" s="24" t="s">
        <v>27</v>
      </c>
      <c r="D21" s="25">
        <v>20</v>
      </c>
      <c r="E21" s="4">
        <v>414.75</v>
      </c>
      <c r="F21" s="7">
        <v>406.85</v>
      </c>
      <c r="G21" s="3">
        <v>395</v>
      </c>
      <c r="H21" s="3">
        <f>AVERAGE(E21:G21)</f>
        <v>405.5333333333333</v>
      </c>
      <c r="I21" s="6">
        <f t="shared" ref="I21:I32" si="0" xml:space="preserve"> COUNT(E21:G21)</f>
        <v>3</v>
      </c>
      <c r="J21" s="6">
        <f t="shared" ref="J21:J32" si="1">STDEV(E21:G21)</f>
        <v>9.9406153397731547</v>
      </c>
      <c r="K21" s="6">
        <f t="shared" ref="K21:K32" si="2">J21/H21*100</f>
        <v>2.4512449465164776</v>
      </c>
      <c r="L21" s="6" t="str">
        <f t="shared" ref="L21:L32" si="3">IF(K21&lt;33,"ОДНОРОДНЫЕ","НЕОДНОРОДНЫЕ")</f>
        <v>ОДНОРОДНЫЕ</v>
      </c>
      <c r="M21" s="3">
        <f t="shared" ref="M21:M32" si="4">D21*H21</f>
        <v>8110.6666666666661</v>
      </c>
    </row>
    <row r="22" spans="1:13" x14ac:dyDescent="0.25">
      <c r="A22" s="5">
        <v>2</v>
      </c>
      <c r="B22" s="23" t="s">
        <v>32</v>
      </c>
      <c r="C22" s="24" t="s">
        <v>27</v>
      </c>
      <c r="D22" s="25">
        <v>10</v>
      </c>
      <c r="E22" s="4">
        <v>1266.3</v>
      </c>
      <c r="F22" s="7">
        <v>1242.18</v>
      </c>
      <c r="G22" s="3">
        <v>1206</v>
      </c>
      <c r="H22" s="3">
        <f t="shared" ref="H22:H32" si="5">AVERAGE(E22:G22)</f>
        <v>1238.1600000000001</v>
      </c>
      <c r="I22" s="6">
        <f t="shared" si="0"/>
        <v>3</v>
      </c>
      <c r="J22" s="6">
        <f t="shared" si="1"/>
        <v>30.350334429788397</v>
      </c>
      <c r="K22" s="6">
        <f t="shared" si="2"/>
        <v>2.4512449465164754</v>
      </c>
      <c r="L22" s="6" t="str">
        <f t="shared" si="3"/>
        <v>ОДНОРОДНЫЕ</v>
      </c>
      <c r="M22" s="3">
        <f t="shared" si="4"/>
        <v>12381.6</v>
      </c>
    </row>
    <row r="23" spans="1:13" x14ac:dyDescent="0.25">
      <c r="A23" s="5">
        <v>3</v>
      </c>
      <c r="B23" s="23" t="s">
        <v>33</v>
      </c>
      <c r="C23" s="24" t="s">
        <v>27</v>
      </c>
      <c r="D23" s="25">
        <v>10</v>
      </c>
      <c r="E23" s="4">
        <v>1393.35</v>
      </c>
      <c r="F23" s="7">
        <v>1366.81</v>
      </c>
      <c r="G23" s="3">
        <v>1327</v>
      </c>
      <c r="H23" s="3">
        <f t="shared" si="5"/>
        <v>1362.3866666666665</v>
      </c>
      <c r="I23" s="6">
        <f t="shared" si="0"/>
        <v>3</v>
      </c>
      <c r="J23" s="6">
        <f t="shared" si="1"/>
        <v>33.395434318680906</v>
      </c>
      <c r="K23" s="6">
        <f t="shared" si="2"/>
        <v>2.4512449465164741</v>
      </c>
      <c r="L23" s="6" t="str">
        <f t="shared" si="3"/>
        <v>ОДНОРОДНЫЕ</v>
      </c>
      <c r="M23" s="3">
        <f t="shared" si="4"/>
        <v>13623.866666666665</v>
      </c>
    </row>
    <row r="24" spans="1:13" x14ac:dyDescent="0.25">
      <c r="A24" s="5">
        <v>4</v>
      </c>
      <c r="B24" s="23" t="s">
        <v>34</v>
      </c>
      <c r="C24" s="24" t="s">
        <v>27</v>
      </c>
      <c r="D24" s="25">
        <v>5</v>
      </c>
      <c r="E24" s="4">
        <v>4079.25</v>
      </c>
      <c r="F24" s="7">
        <v>4001.55</v>
      </c>
      <c r="G24" s="3">
        <v>3885</v>
      </c>
      <c r="H24" s="3">
        <f t="shared" si="5"/>
        <v>3988.6</v>
      </c>
      <c r="I24" s="6">
        <f t="shared" si="0"/>
        <v>3</v>
      </c>
      <c r="J24" s="6">
        <f t="shared" si="1"/>
        <v>97.770355936756232</v>
      </c>
      <c r="K24" s="6">
        <f t="shared" si="2"/>
        <v>2.4512449465164776</v>
      </c>
      <c r="L24" s="6" t="str">
        <f t="shared" si="3"/>
        <v>ОДНОРОДНЫЕ</v>
      </c>
      <c r="M24" s="3">
        <f t="shared" si="4"/>
        <v>19943</v>
      </c>
    </row>
    <row r="25" spans="1:13" ht="45" x14ac:dyDescent="0.25">
      <c r="A25" s="5">
        <v>5</v>
      </c>
      <c r="B25" s="23" t="s">
        <v>35</v>
      </c>
      <c r="C25" s="24" t="s">
        <v>27</v>
      </c>
      <c r="D25" s="25">
        <v>20</v>
      </c>
      <c r="E25" s="4">
        <v>95.55</v>
      </c>
      <c r="F25" s="7">
        <v>93.73</v>
      </c>
      <c r="G25" s="3">
        <v>91</v>
      </c>
      <c r="H25" s="3">
        <f t="shared" si="5"/>
        <v>93.426666666666662</v>
      </c>
      <c r="I25" s="6">
        <f t="shared" si="0"/>
        <v>3</v>
      </c>
      <c r="J25" s="6">
        <f t="shared" si="1"/>
        <v>2.2901164453654594</v>
      </c>
      <c r="K25" s="6">
        <f t="shared" si="2"/>
        <v>2.4512449465164758</v>
      </c>
      <c r="L25" s="6" t="str">
        <f t="shared" si="3"/>
        <v>ОДНОРОДНЫЕ</v>
      </c>
      <c r="M25" s="3">
        <f t="shared" si="4"/>
        <v>1868.5333333333333</v>
      </c>
    </row>
    <row r="26" spans="1:13" x14ac:dyDescent="0.25">
      <c r="A26" s="5">
        <v>6</v>
      </c>
      <c r="B26" s="23" t="s">
        <v>36</v>
      </c>
      <c r="C26" s="24" t="s">
        <v>28</v>
      </c>
      <c r="D26" s="25">
        <v>3</v>
      </c>
      <c r="E26" s="4">
        <v>365.4</v>
      </c>
      <c r="F26" s="7">
        <v>358.44</v>
      </c>
      <c r="G26" s="3">
        <v>348</v>
      </c>
      <c r="H26" s="3">
        <f t="shared" si="5"/>
        <v>357.28</v>
      </c>
      <c r="I26" s="6">
        <f t="shared" si="0"/>
        <v>3</v>
      </c>
      <c r="J26" s="6">
        <f t="shared" si="1"/>
        <v>8.7578079449140596</v>
      </c>
      <c r="K26" s="6">
        <f t="shared" si="2"/>
        <v>2.4512449465164745</v>
      </c>
      <c r="L26" s="6" t="str">
        <f t="shared" si="3"/>
        <v>ОДНОРОДНЫЕ</v>
      </c>
      <c r="M26" s="3">
        <f t="shared" si="4"/>
        <v>1071.8399999999999</v>
      </c>
    </row>
    <row r="27" spans="1:13" x14ac:dyDescent="0.25">
      <c r="A27" s="5">
        <v>7</v>
      </c>
      <c r="B27" s="23" t="s">
        <v>37</v>
      </c>
      <c r="C27" s="24" t="s">
        <v>28</v>
      </c>
      <c r="D27" s="25">
        <v>3</v>
      </c>
      <c r="E27" s="4">
        <v>413.7</v>
      </c>
      <c r="F27" s="7">
        <v>405.82</v>
      </c>
      <c r="G27" s="3">
        <v>394</v>
      </c>
      <c r="H27" s="3">
        <f t="shared" si="5"/>
        <v>404.50666666666666</v>
      </c>
      <c r="I27" s="6">
        <f t="shared" si="0"/>
        <v>3</v>
      </c>
      <c r="J27" s="6">
        <f t="shared" si="1"/>
        <v>9.9154492249889117</v>
      </c>
      <c r="K27" s="6">
        <f t="shared" si="2"/>
        <v>2.4512449465164754</v>
      </c>
      <c r="L27" s="6" t="str">
        <f t="shared" si="3"/>
        <v>ОДНОРОДНЫЕ</v>
      </c>
      <c r="M27" s="3">
        <f t="shared" si="4"/>
        <v>1213.52</v>
      </c>
    </row>
    <row r="28" spans="1:13" x14ac:dyDescent="0.25">
      <c r="A28" s="5">
        <v>8</v>
      </c>
      <c r="B28" s="23" t="s">
        <v>38</v>
      </c>
      <c r="C28" s="24" t="s">
        <v>28</v>
      </c>
      <c r="D28" s="25">
        <v>3</v>
      </c>
      <c r="E28" s="4">
        <v>948.15</v>
      </c>
      <c r="F28" s="7">
        <v>930.09</v>
      </c>
      <c r="G28" s="3">
        <v>903</v>
      </c>
      <c r="H28" s="3">
        <f t="shared" si="5"/>
        <v>927.07999999999993</v>
      </c>
      <c r="I28" s="6">
        <f t="shared" si="0"/>
        <v>3</v>
      </c>
      <c r="J28" s="6">
        <f t="shared" si="1"/>
        <v>22.725001650164948</v>
      </c>
      <c r="K28" s="6">
        <f t="shared" si="2"/>
        <v>2.4512449465164767</v>
      </c>
      <c r="L28" s="6" t="str">
        <f t="shared" si="3"/>
        <v>ОДНОРОДНЫЕ</v>
      </c>
      <c r="M28" s="3">
        <f t="shared" si="4"/>
        <v>2781.24</v>
      </c>
    </row>
    <row r="29" spans="1:13" x14ac:dyDescent="0.25">
      <c r="A29" s="5">
        <v>9</v>
      </c>
      <c r="B29" s="23" t="s">
        <v>39</v>
      </c>
      <c r="C29" s="24" t="s">
        <v>28</v>
      </c>
      <c r="D29" s="25">
        <v>3</v>
      </c>
      <c r="E29" s="4">
        <v>978.6</v>
      </c>
      <c r="F29" s="7">
        <v>959.96</v>
      </c>
      <c r="G29" s="3">
        <v>932</v>
      </c>
      <c r="H29" s="3">
        <f t="shared" si="5"/>
        <v>956.85333333333335</v>
      </c>
      <c r="I29" s="6">
        <f t="shared" si="0"/>
        <v>3</v>
      </c>
      <c r="J29" s="6">
        <f t="shared" si="1"/>
        <v>23.454818978907809</v>
      </c>
      <c r="K29" s="6">
        <f t="shared" si="2"/>
        <v>2.4512449465164785</v>
      </c>
      <c r="L29" s="6" t="str">
        <f t="shared" si="3"/>
        <v>ОДНОРОДНЫЕ</v>
      </c>
      <c r="M29" s="3">
        <f t="shared" si="4"/>
        <v>2870.56</v>
      </c>
    </row>
    <row r="30" spans="1:13" x14ac:dyDescent="0.25">
      <c r="A30" s="5">
        <v>10</v>
      </c>
      <c r="B30" s="23" t="s">
        <v>40</v>
      </c>
      <c r="C30" s="24" t="s">
        <v>27</v>
      </c>
      <c r="D30" s="25">
        <v>3</v>
      </c>
      <c r="E30" s="4">
        <v>911.4</v>
      </c>
      <c r="F30" s="7">
        <v>894.04</v>
      </c>
      <c r="G30" s="3">
        <v>868</v>
      </c>
      <c r="H30" s="3">
        <f t="shared" si="5"/>
        <v>891.14666666666665</v>
      </c>
      <c r="I30" s="6">
        <f t="shared" si="0"/>
        <v>3</v>
      </c>
      <c r="J30" s="6">
        <f t="shared" si="1"/>
        <v>21.84418763271669</v>
      </c>
      <c r="K30" s="6">
        <f t="shared" si="2"/>
        <v>2.4512449465164754</v>
      </c>
      <c r="L30" s="6" t="str">
        <f t="shared" si="3"/>
        <v>ОДНОРОДНЫЕ</v>
      </c>
      <c r="M30" s="3">
        <f t="shared" si="4"/>
        <v>2673.44</v>
      </c>
    </row>
    <row r="31" spans="1:13" x14ac:dyDescent="0.25">
      <c r="A31" s="5">
        <v>11</v>
      </c>
      <c r="B31" s="23" t="s">
        <v>41</v>
      </c>
      <c r="C31" s="24" t="s">
        <v>27</v>
      </c>
      <c r="D31" s="25">
        <v>3</v>
      </c>
      <c r="E31" s="4">
        <v>1037.4000000000001</v>
      </c>
      <c r="F31" s="7">
        <v>1017.64</v>
      </c>
      <c r="G31" s="3">
        <v>988</v>
      </c>
      <c r="H31" s="3">
        <f t="shared" si="5"/>
        <v>1014.3466666666667</v>
      </c>
      <c r="I31" s="6">
        <f t="shared" si="0"/>
        <v>3</v>
      </c>
      <c r="J31" s="6">
        <f t="shared" si="1"/>
        <v>24.864121406825042</v>
      </c>
      <c r="K31" s="6">
        <f t="shared" si="2"/>
        <v>2.4512449465164812</v>
      </c>
      <c r="L31" s="6" t="str">
        <f t="shared" si="3"/>
        <v>ОДНОРОДНЫЕ</v>
      </c>
      <c r="M31" s="3">
        <f t="shared" si="4"/>
        <v>3043.04</v>
      </c>
    </row>
    <row r="32" spans="1:13" x14ac:dyDescent="0.25">
      <c r="A32" s="5">
        <v>12</v>
      </c>
      <c r="B32" s="23" t="s">
        <v>42</v>
      </c>
      <c r="C32" s="24" t="s">
        <v>27</v>
      </c>
      <c r="D32" s="25">
        <v>3</v>
      </c>
      <c r="E32" s="4">
        <v>863.1</v>
      </c>
      <c r="F32" s="7">
        <v>846.66</v>
      </c>
      <c r="G32" s="15">
        <v>822</v>
      </c>
      <c r="H32" s="3">
        <f t="shared" si="5"/>
        <v>843.92000000000007</v>
      </c>
      <c r="I32" s="6">
        <f t="shared" si="0"/>
        <v>3</v>
      </c>
      <c r="J32" s="6">
        <f t="shared" si="1"/>
        <v>20.686546352641862</v>
      </c>
      <c r="K32" s="6">
        <f t="shared" si="2"/>
        <v>2.4512449465164781</v>
      </c>
      <c r="L32" s="6" t="str">
        <f t="shared" si="3"/>
        <v>ОДНОРОДНЫЕ</v>
      </c>
      <c r="M32" s="3">
        <f t="shared" si="4"/>
        <v>2531.7600000000002</v>
      </c>
    </row>
    <row r="33" spans="1:16" x14ac:dyDescent="0.25">
      <c r="A33" s="9"/>
      <c r="B33" s="17"/>
      <c r="C33" s="18"/>
      <c r="D33" s="19"/>
      <c r="E33" s="3">
        <f>SUMPRODUCT($D$21:$D$32,E21:E32)</f>
        <v>73752</v>
      </c>
      <c r="F33" s="3">
        <f>SUMPRODUCT($D$21:$D$32,F21:F32)</f>
        <v>72347.199999999983</v>
      </c>
      <c r="G33" s="3">
        <f>SUMPRODUCT($D$21:$D$32,G21:G32)</f>
        <v>70240</v>
      </c>
      <c r="H33" s="3"/>
      <c r="I33" s="6"/>
      <c r="J33" s="6"/>
      <c r="K33" s="6"/>
      <c r="L33" s="6"/>
      <c r="M33" s="20">
        <f>SUM(M21:M32)</f>
        <v>72113.066666666637</v>
      </c>
    </row>
    <row r="34" spans="1:16" x14ac:dyDescent="0.25">
      <c r="A34" s="2"/>
      <c r="B34" s="2"/>
      <c r="C34" s="2"/>
      <c r="D34" s="2"/>
      <c r="E34" s="10"/>
      <c r="F34" s="10"/>
      <c r="G34" s="10"/>
      <c r="H34" s="10"/>
      <c r="I34" s="2"/>
      <c r="J34" s="2"/>
      <c r="K34" s="2"/>
      <c r="L34" s="2"/>
      <c r="M34" s="10"/>
      <c r="P34" s="21"/>
    </row>
    <row r="35" spans="1:16" s="2" customFormat="1" x14ac:dyDescent="0.25">
      <c r="A35" s="34" t="s">
        <v>22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6" s="2" customFormat="1" x14ac:dyDescent="0.25">
      <c r="A36" s="32" t="s">
        <v>21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6" s="2" customFormat="1" ht="1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6" s="2" customFormat="1" x14ac:dyDescent="0.25">
      <c r="A38" s="30" t="s">
        <v>46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1"/>
      <c r="O38" s="1"/>
    </row>
    <row r="40" spans="1:16" x14ac:dyDescent="0.25">
      <c r="I40" s="26"/>
    </row>
  </sheetData>
  <mergeCells count="18">
    <mergeCell ref="L19:L20"/>
    <mergeCell ref="A19:A20"/>
    <mergeCell ref="G4:M4"/>
    <mergeCell ref="B19:B20"/>
    <mergeCell ref="C19:D19"/>
    <mergeCell ref="A38:M38"/>
    <mergeCell ref="A37:M37"/>
    <mergeCell ref="J13:K13"/>
    <mergeCell ref="B15:L15"/>
    <mergeCell ref="A35:M35"/>
    <mergeCell ref="A36:M36"/>
    <mergeCell ref="M19:M20"/>
    <mergeCell ref="A18:B18"/>
    <mergeCell ref="C18:D18"/>
    <mergeCell ref="H19:H20"/>
    <mergeCell ref="I19:I20"/>
    <mergeCell ref="J19:J20"/>
    <mergeCell ref="K19:K20"/>
  </mergeCells>
  <conditionalFormatting sqref="L21:L33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33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2024-03-12T03:13:36Z</dcterms:modified>
</cp:coreProperties>
</file>