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19" i="1"/>
  <c r="Q19" i="1" l="1"/>
  <c r="M19" i="1"/>
  <c r="N19" i="1"/>
  <c r="Q20" i="1"/>
  <c r="M20" i="1"/>
  <c r="N20" i="1"/>
  <c r="O19" i="1" l="1"/>
  <c r="P19" i="1" s="1"/>
  <c r="C16" i="1"/>
  <c r="O20" i="1"/>
  <c r="P20" i="1" s="1"/>
</calcChain>
</file>

<file path=xl/sharedStrings.xml><?xml version="1.0" encoding="utf-8"?>
<sst xmlns="http://schemas.openxmlformats.org/spreadsheetml/2006/main" count="48" uniqueCount="40">
  <si>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</si>
  <si>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</si>
  <si>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</si>
  <si>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</si>
  <si>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</si>
  <si>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</si>
  <si>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</si>
  <si>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</si>
  <si>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</si>
  <si>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</si>
  <si>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</si>
  <si>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</si>
  <si>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</si>
  <si>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</si>
  <si>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</si>
  <si>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</si>
  <si>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</si>
  <si>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</si>
  <si>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</si>
  <si>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</si>
  <si>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</si>
  <si>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</si>
  <si>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</si>
  <si>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</si>
  <si>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</si>
  <si>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</si>
  <si>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</si>
  <si>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</si>
  <si>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</si>
  <si>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</si>
  <si>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</si>
  <si>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</si>
  <si>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</si>
  <si>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на поставку лекарственных препаратов группы средства питания</t>
  </si>
  <si>
    <t>№ 111-24</t>
  </si>
  <si>
    <t>Смесь энтеральная для зондового питания, жидкая</t>
  </si>
  <si>
    <t>КП вх. 432/вс от 06/05/2024</t>
  </si>
  <si>
    <t>КП вх. 433/вс от 06/05/2024</t>
  </si>
  <si>
    <t>КП вх. 434/вс от 06/05/2024</t>
  </si>
  <si>
    <t>Начальная (максимальная) цена договора устанавливается в размере 222119,40 руб. (двести двадцать две тысячи сто девятнадцать рублей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</si>
</sst>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E33" sqref="E33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8.7109375" style="13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3" customWidth="1"/>
    <col min="14" max="14" width="12.5703125" style="13" customWidth="1"/>
    <col min="15" max="15" width="10.28515625" style="13" customWidth="1"/>
    <col min="16" max="16" width="22.42578125" style="13" bestFit="1" customWidth="1"/>
    <col min="17" max="17" width="17.5703125" style="1" customWidth="1"/>
    <col min="18" max="18" width="10.7109375" style="13" bestFit="1" customWidth="1"/>
    <col min="19" max="19" width="11.28515625" style="13" bestFit="1" customWidth="1"/>
    <col min="20" max="20" width="10.7109375" style="13" bestFit="1" customWidth="1"/>
    <col min="21" max="21" width="11.7109375" style="13" bestFit="1" customWidth="1"/>
    <col min="22" max="22" width="10.7109375" style="13" bestFit="1" customWidth="1"/>
    <col min="23" max="16384" width="9.140625" style="13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0" t="s">
        <v>33</v>
      </c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G4" s="7"/>
      <c r="H4" s="7"/>
      <c r="I4" s="7"/>
      <c r="J4" s="7"/>
      <c r="K4" s="7"/>
      <c r="L4" s="7"/>
      <c r="M4" s="12"/>
      <c r="N4" s="12"/>
      <c r="O4" s="12"/>
      <c r="P4" s="12"/>
      <c r="Q4" s="5" t="s">
        <v>22</v>
      </c>
    </row>
    <row r="5" spans="1:17" x14ac:dyDescent="0.25">
      <c r="G5" s="7"/>
      <c r="H5" s="7"/>
      <c r="I5" s="7"/>
      <c r="J5" s="7"/>
      <c r="K5" s="7"/>
      <c r="L5" s="7"/>
      <c r="M5" s="12"/>
      <c r="N5" s="12"/>
      <c r="O5" s="12"/>
      <c r="P5" s="12"/>
      <c r="Q5" s="5" t="s">
        <v>21</v>
      </c>
    </row>
    <row r="6" spans="1:17" ht="14.45" customHeight="1" x14ac:dyDescent="0.25">
      <c r="G6" s="7"/>
      <c r="H6" s="7"/>
      <c r="I6" s="7"/>
      <c r="J6" s="7"/>
      <c r="K6" s="7"/>
      <c r="L6" s="7"/>
      <c r="M6" s="12"/>
      <c r="N6" s="12"/>
      <c r="O6" s="12"/>
      <c r="P6" s="12"/>
      <c r="Q6" s="5" t="s">
        <v>34</v>
      </c>
    </row>
    <row r="7" spans="1:17" x14ac:dyDescent="0.25">
      <c r="G7" s="7"/>
      <c r="H7" s="7"/>
      <c r="I7" s="7"/>
      <c r="J7" s="7"/>
      <c r="K7" s="7"/>
      <c r="L7" s="7"/>
      <c r="M7" s="12"/>
      <c r="N7" s="12"/>
      <c r="O7" s="12"/>
      <c r="P7" s="12"/>
      <c r="Q7" s="3" t="s">
        <v>13</v>
      </c>
    </row>
    <row r="8" spans="1:17" x14ac:dyDescent="0.25">
      <c r="Q8" s="8" t="s">
        <v>16</v>
      </c>
    </row>
    <row r="9" spans="1:17" x14ac:dyDescent="0.25">
      <c r="Q9" s="8" t="s">
        <v>14</v>
      </c>
    </row>
    <row r="11" spans="1:17" ht="28.9" customHeight="1" x14ac:dyDescent="0.25">
      <c r="N11" s="21" t="s">
        <v>30</v>
      </c>
      <c r="O11" s="21"/>
      <c r="P11" s="12"/>
      <c r="Q11" s="7" t="s">
        <v>31</v>
      </c>
    </row>
    <row r="13" spans="1:17" x14ac:dyDescent="0.25"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7" hidden="1" x14ac:dyDescent="0.25"/>
    <row r="16" spans="1:17" ht="68.25" customHeight="1" x14ac:dyDescent="0.25">
      <c r="A16" s="29" t="s">
        <v>11</v>
      </c>
      <c r="B16" s="30"/>
      <c r="C16" s="31">
        <f>SUM(Q19:Q20)</f>
        <v>222119.4</v>
      </c>
      <c r="D16" s="30"/>
      <c r="E16" s="16" t="s">
        <v>36</v>
      </c>
      <c r="F16" s="16" t="s">
        <v>37</v>
      </c>
      <c r="G16" s="16" t="s">
        <v>38</v>
      </c>
      <c r="H16" s="16"/>
      <c r="I16" s="16"/>
      <c r="J16" s="17"/>
      <c r="K16" s="16"/>
      <c r="L16" s="14"/>
      <c r="M16" s="10"/>
      <c r="N16" s="10"/>
      <c r="O16" s="10"/>
      <c r="P16" s="10"/>
      <c r="Q16" s="14"/>
    </row>
    <row r="17" spans="1:19" ht="30" customHeight="1" x14ac:dyDescent="0.25">
      <c r="A17" s="18" t="s">
        <v>0</v>
      </c>
      <c r="B17" s="18" t="s">
        <v>1</v>
      </c>
      <c r="C17" s="18" t="s">
        <v>2</v>
      </c>
      <c r="D17" s="18"/>
      <c r="E17" s="17" t="s">
        <v>23</v>
      </c>
      <c r="F17" s="17" t="s">
        <v>24</v>
      </c>
      <c r="G17" s="17" t="s">
        <v>25</v>
      </c>
      <c r="H17" s="14" t="s">
        <v>26</v>
      </c>
      <c r="I17" s="14" t="s">
        <v>27</v>
      </c>
      <c r="J17" s="14" t="s">
        <v>28</v>
      </c>
      <c r="K17" s="14" t="s">
        <v>29</v>
      </c>
      <c r="L17" s="32" t="s">
        <v>12</v>
      </c>
      <c r="M17" s="18" t="s">
        <v>8</v>
      </c>
      <c r="N17" s="18" t="s">
        <v>9</v>
      </c>
      <c r="O17" s="18" t="s">
        <v>10</v>
      </c>
      <c r="P17" s="18" t="s">
        <v>6</v>
      </c>
      <c r="Q17" s="28" t="s">
        <v>7</v>
      </c>
    </row>
    <row r="18" spans="1:19" x14ac:dyDescent="0.25">
      <c r="A18" s="19"/>
      <c r="B18" s="19"/>
      <c r="C18" s="11" t="s">
        <v>3</v>
      </c>
      <c r="D18" s="11" t="s">
        <v>4</v>
      </c>
      <c r="E18" s="15" t="s">
        <v>5</v>
      </c>
      <c r="F18" s="15" t="s">
        <v>5</v>
      </c>
      <c r="G18" s="15" t="s">
        <v>5</v>
      </c>
      <c r="H18" s="15" t="s">
        <v>5</v>
      </c>
      <c r="I18" s="15" t="s">
        <v>5</v>
      </c>
      <c r="J18" s="15" t="s">
        <v>5</v>
      </c>
      <c r="K18" s="15" t="s">
        <v>5</v>
      </c>
      <c r="L18" s="33"/>
      <c r="M18" s="18"/>
      <c r="N18" s="18"/>
      <c r="O18" s="18"/>
      <c r="P18" s="18"/>
      <c r="Q18" s="28"/>
    </row>
    <row r="19" spans="1:19" ht="30" x14ac:dyDescent="0.25">
      <c r="A19" s="9">
        <v>1</v>
      </c>
      <c r="B19" s="34" t="s">
        <v>35</v>
      </c>
      <c r="C19" s="35" t="s">
        <v>32</v>
      </c>
      <c r="D19" s="10">
        <v>90</v>
      </c>
      <c r="E19" s="17">
        <v>1010</v>
      </c>
      <c r="F19" s="17">
        <v>1014</v>
      </c>
      <c r="G19" s="17">
        <v>1020</v>
      </c>
      <c r="H19" s="17"/>
      <c r="I19" s="17"/>
      <c r="J19" s="17"/>
      <c r="K19" s="15"/>
      <c r="L19" s="14">
        <f>ROUNDDOWN(AVERAGE(E19:K19),2)</f>
        <v>1014.66</v>
      </c>
      <c r="M19" s="10">
        <f t="shared" ref="M19:M20" si="0" xml:space="preserve"> COUNT(E19:K19)</f>
        <v>3</v>
      </c>
      <c r="N19" s="10">
        <f t="shared" ref="N19:N20" si="1">STDEV(E19:K19)</f>
        <v>5.0332229568471663</v>
      </c>
      <c r="O19" s="10">
        <f t="shared" ref="O19:O20" si="2">N19/L19*100</f>
        <v>0.49605019975628944</v>
      </c>
      <c r="P19" s="10" t="str">
        <f t="shared" ref="P19:P20" si="3">IF(O19&lt;33,"ОДНОРОДНЫЕ","НЕОДНОРОДНЫЕ")</f>
        <v>ОДНОРОДНЫЕ</v>
      </c>
      <c r="Q19" s="14">
        <f t="shared" ref="Q19:Q20" si="4">D19*L19</f>
        <v>91319.4</v>
      </c>
    </row>
    <row r="20" spans="1:19" ht="30" x14ac:dyDescent="0.25">
      <c r="A20" s="9">
        <v>2</v>
      </c>
      <c r="B20" s="34" t="s">
        <v>35</v>
      </c>
      <c r="C20" s="35" t="s">
        <v>32</v>
      </c>
      <c r="D20" s="10">
        <v>120</v>
      </c>
      <c r="E20" s="17">
        <v>1050</v>
      </c>
      <c r="F20" s="17">
        <v>1100</v>
      </c>
      <c r="G20" s="17">
        <v>1120</v>
      </c>
      <c r="H20" s="17"/>
      <c r="I20" s="17"/>
      <c r="J20" s="17"/>
      <c r="K20" s="15"/>
      <c r="L20" s="14">
        <f>ROUNDDOWN(AVERAGE(E20:K20),2)</f>
        <v>1090</v>
      </c>
      <c r="M20" s="10">
        <f t="shared" si="0"/>
        <v>3</v>
      </c>
      <c r="N20" s="10">
        <f t="shared" si="1"/>
        <v>36.055512754639892</v>
      </c>
      <c r="O20" s="10">
        <f t="shared" si="2"/>
        <v>3.3078452068476967</v>
      </c>
      <c r="P20" s="10" t="str">
        <f t="shared" si="3"/>
        <v>ОДНОРОДНЫЕ</v>
      </c>
      <c r="Q20" s="14">
        <f t="shared" si="4"/>
        <v>130800</v>
      </c>
    </row>
    <row r="21" spans="1:19" x14ac:dyDescent="0.25">
      <c r="E21" s="13"/>
      <c r="F21" s="13"/>
      <c r="G21" s="13"/>
      <c r="R21" s="6"/>
      <c r="S21" s="1"/>
    </row>
    <row r="22" spans="1:19" x14ac:dyDescent="0.25">
      <c r="A22" s="26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9" x14ac:dyDescent="0.25">
      <c r="A23" s="27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ht="1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9" s="12" customFormat="1" x14ac:dyDescent="0.25">
      <c r="A25" s="22" t="s">
        <v>39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"/>
      <c r="S25" s="2"/>
    </row>
    <row r="26" spans="1:19" x14ac:dyDescent="0.25">
      <c r="P26" s="6"/>
    </row>
    <row r="31" spans="1:19" x14ac:dyDescent="0.25">
      <c r="P31" s="6"/>
    </row>
  </sheetData>
  <mergeCells count="18">
    <mergeCell ref="A25:Q25"/>
    <mergeCell ref="A24:Q24"/>
    <mergeCell ref="B13:P13"/>
    <mergeCell ref="A22:Q22"/>
    <mergeCell ref="A23:Q23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19:P20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0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2024-05-15T04:57:45Z</dcterms:modified>
</cp:coreProperties>
</file>