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L21" i="1"/>
  <c r="Q21" i="1" s="1"/>
  <c r="L22" i="1"/>
  <c r="Q22" i="1" s="1"/>
  <c r="L23" i="1"/>
  <c r="Q23" i="1" s="1"/>
  <c r="L24" i="1"/>
  <c r="Q24" i="1" s="1"/>
  <c r="L25" i="1"/>
  <c r="L19" i="1"/>
  <c r="Q19" i="1" s="1"/>
  <c r="N19" i="1"/>
  <c r="M19" i="1"/>
  <c r="N22" i="1"/>
  <c r="M22" i="1"/>
  <c r="N21" i="1"/>
  <c r="M21" i="1"/>
  <c r="N20" i="1"/>
  <c r="M20" i="1"/>
  <c r="N23" i="1"/>
  <c r="M23" i="1"/>
  <c r="N24" i="1"/>
  <c r="M24" i="1"/>
  <c r="O20" i="1" l="1"/>
  <c r="P20" i="1" s="1"/>
  <c r="O22" i="1"/>
  <c r="P22" i="1" s="1"/>
  <c r="O24" i="1"/>
  <c r="P24" i="1" s="1"/>
  <c r="O23" i="1"/>
  <c r="P23" i="1" s="1"/>
  <c r="O19" i="1"/>
  <c r="P19" i="1" s="1"/>
  <c r="O21" i="1"/>
  <c r="P21" i="1" s="1"/>
  <c r="N25" i="1" l="1"/>
  <c r="M25" i="1"/>
  <c r="Q25" i="1"/>
  <c r="C16" i="1" s="1"/>
  <c r="O25" i="1" l="1"/>
  <c r="P25" i="1" s="1"/>
</calcChain>
</file>

<file path=xl/sharedStrings.xml><?xml version="1.0" encoding="utf-8"?>
<sst xmlns="http://schemas.openxmlformats.org/spreadsheetml/2006/main" count="60" uniqueCount="46">
  <si>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</si>
  <si>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</si>
  <si>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</si>
  <si>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</si>
  <si>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</si>
  <si>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</si>
  <si>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</si>
  <si>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</si>
  <si>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</si>
  <si>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</si>
  <si>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</si>
  <si>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</si>
  <si>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</si>
  <si>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</si>
  <si>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</si>
  <si>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</si>
  <si>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</si>
  <si>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</si>
  <si>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</si>
  <si>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</si>
  <si>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</si>
  <si>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</si>
  <si>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</si>
  <si>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</si>
  <si>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</si>
  <si>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</si>
  <si>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</si>
  <si>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</si>
  <si>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</si>
  <si>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№ 100-24</t>
  </si>
  <si>
    <t>на поставку лекарственных препаратов влияющих на кроветворение и кровь</t>
  </si>
  <si>
    <t>Эноксапарин натрия</t>
  </si>
  <si>
    <t xml:space="preserve">Гепарин </t>
  </si>
  <si>
    <t>Клопидогрел</t>
  </si>
  <si>
    <t>Гидроксиэтилкрахмал</t>
  </si>
  <si>
    <t>Эпоэтин альфа</t>
  </si>
  <si>
    <t>Шт.</t>
  </si>
  <si>
    <t>Уп.</t>
  </si>
  <si>
    <t>Система электронного заказа "ФармКомандир"  23.04.2024</t>
  </si>
  <si>
    <t>Государственный реестр предельных отпускных цен 23.04.2024</t>
  </si>
  <si>
    <t>Начальная (максимальная) цена договора устанавливается в размере 2 029 960,38 руб. (два миллиона двадцать девять тысяч девятьсот шестьдесят рублей тридцать восемь копеек)</t>
  </si>
  <si>
    <t>КП вх.389/вс от 23.04.2024</t>
  </si>
  <si>
    <t>КП вх.390/вс от 23.04.2024</t>
  </si>
  <si>
    <t>Источник № 1</t>
  </si>
  <si>
    <t>Источник № 2</t>
  </si>
  <si>
    <t>Источник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</si>
</sst>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zoomScalePageLayoutView="70" workbookViewId="0">
      <selection activeCell="H36" sqref="H36"/>
    </sheetView>
  </sheetViews>
  <sheetFormatPr defaultRowHeight="15" x14ac:dyDescent="0.25"/>
  <cols>
    <col min="1" max="1" width="6.140625" style="26" bestFit="1" customWidth="1"/>
    <col min="2" max="2" width="33.28515625" style="26" bestFit="1" customWidth="1"/>
    <col min="3" max="3" width="11.7109375" style="26" customWidth="1"/>
    <col min="4" max="4" width="7.140625" style="26" bestFit="1" customWidth="1"/>
    <col min="5" max="7" width="18.85546875" style="18" customWidth="1"/>
    <col min="8" max="8" width="19.42578125" style="18" customWidth="1"/>
    <col min="9" max="9" width="22" style="18" customWidth="1"/>
    <col min="10" max="11" width="16" style="18" hidden="1" customWidth="1"/>
    <col min="12" max="12" width="13.7109375" style="18" customWidth="1"/>
    <col min="13" max="13" width="9.42578125" style="26" customWidth="1"/>
    <col min="14" max="14" width="12.5703125" style="26" customWidth="1"/>
    <col min="15" max="15" width="10.28515625" style="26" customWidth="1"/>
    <col min="16" max="16" width="22.42578125" style="26" bestFit="1" customWidth="1"/>
    <col min="17" max="17" width="17.5703125" style="18" customWidth="1"/>
    <col min="18" max="18" width="10.7109375" style="26" bestFit="1" customWidth="1"/>
    <col min="19" max="19" width="11.28515625" style="26" bestFit="1" customWidth="1"/>
    <col min="20" max="20" width="10.7109375" style="26" bestFit="1" customWidth="1"/>
    <col min="21" max="21" width="11.7109375" style="26" bestFit="1" customWidth="1"/>
    <col min="22" max="22" width="10.7109375" style="26" bestFit="1" customWidth="1"/>
    <col min="23" max="16384" width="9.140625" style="26"/>
  </cols>
  <sheetData>
    <row r="1" spans="1:17" x14ac:dyDescent="0.25">
      <c r="Q1" s="21" t="s">
        <v>19</v>
      </c>
    </row>
    <row r="2" spans="1:17" ht="14.45" customHeight="1" x14ac:dyDescent="0.25">
      <c r="Q2" s="21" t="s">
        <v>20</v>
      </c>
    </row>
    <row r="3" spans="1:17" x14ac:dyDescent="0.25">
      <c r="G3" s="3" t="s">
        <v>30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G4" s="33"/>
      <c r="H4" s="33"/>
      <c r="I4" s="33"/>
      <c r="J4" s="33"/>
      <c r="K4" s="33"/>
      <c r="L4" s="33"/>
      <c r="M4" s="35"/>
      <c r="N4" s="35"/>
      <c r="O4" s="35"/>
      <c r="P4" s="35"/>
      <c r="Q4" s="22" t="s">
        <v>22</v>
      </c>
    </row>
    <row r="5" spans="1:17" x14ac:dyDescent="0.25">
      <c r="G5" s="33"/>
      <c r="H5" s="33"/>
      <c r="I5" s="33"/>
      <c r="J5" s="33"/>
      <c r="K5" s="33"/>
      <c r="L5" s="33"/>
      <c r="M5" s="35"/>
      <c r="N5" s="35"/>
      <c r="O5" s="35"/>
      <c r="P5" s="35"/>
      <c r="Q5" s="22" t="s">
        <v>21</v>
      </c>
    </row>
    <row r="6" spans="1:17" ht="14.45" customHeight="1" x14ac:dyDescent="0.25">
      <c r="G6" s="33"/>
      <c r="H6" s="33"/>
      <c r="I6" s="33"/>
      <c r="J6" s="33"/>
      <c r="K6" s="33"/>
      <c r="L6" s="33"/>
      <c r="M6" s="35"/>
      <c r="N6" s="35"/>
      <c r="O6" s="35"/>
      <c r="P6" s="35"/>
      <c r="Q6" s="22" t="s">
        <v>29</v>
      </c>
    </row>
    <row r="7" spans="1:17" x14ac:dyDescent="0.25">
      <c r="G7" s="33"/>
      <c r="H7" s="33"/>
      <c r="I7" s="33"/>
      <c r="J7" s="33"/>
      <c r="K7" s="33"/>
      <c r="L7" s="33"/>
      <c r="M7" s="35"/>
      <c r="N7" s="35"/>
      <c r="O7" s="35"/>
      <c r="P7" s="35"/>
      <c r="Q7" s="20" t="s">
        <v>13</v>
      </c>
    </row>
    <row r="8" spans="1:17" x14ac:dyDescent="0.25">
      <c r="Q8" s="34" t="s">
        <v>16</v>
      </c>
    </row>
    <row r="9" spans="1:17" x14ac:dyDescent="0.25">
      <c r="Q9" s="34" t="s">
        <v>14</v>
      </c>
    </row>
    <row r="11" spans="1:17" ht="28.9" customHeight="1" x14ac:dyDescent="0.25">
      <c r="N11" s="4" t="s">
        <v>27</v>
      </c>
      <c r="O11" s="4"/>
      <c r="P11" s="35"/>
      <c r="Q11" s="33" t="s">
        <v>28</v>
      </c>
    </row>
    <row r="13" spans="1:17" x14ac:dyDescent="0.25"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idden="1" x14ac:dyDescent="0.25"/>
    <row r="16" spans="1:17" ht="68.25" customHeight="1" x14ac:dyDescent="0.25">
      <c r="A16" s="12" t="s">
        <v>11</v>
      </c>
      <c r="B16" s="13"/>
      <c r="C16" s="14">
        <f>SUM(Q19:Q25)</f>
        <v>2029960.3800000001</v>
      </c>
      <c r="D16" s="13"/>
      <c r="E16" s="24" t="s">
        <v>41</v>
      </c>
      <c r="F16" s="24" t="s">
        <v>42</v>
      </c>
      <c r="G16" s="25" t="s">
        <v>38</v>
      </c>
      <c r="H16" s="25" t="s">
        <v>38</v>
      </c>
      <c r="I16" s="24" t="s">
        <v>39</v>
      </c>
      <c r="J16" s="25"/>
      <c r="K16" s="25"/>
      <c r="L16" s="27"/>
      <c r="M16" s="29"/>
      <c r="N16" s="29"/>
      <c r="O16" s="29"/>
      <c r="P16" s="29"/>
      <c r="Q16" s="27"/>
    </row>
    <row r="17" spans="1:19" ht="30" customHeight="1" x14ac:dyDescent="0.25">
      <c r="A17" s="1" t="s">
        <v>0</v>
      </c>
      <c r="B17" s="1" t="s">
        <v>1</v>
      </c>
      <c r="C17" s="1" t="s">
        <v>2</v>
      </c>
      <c r="D17" s="1"/>
      <c r="E17" s="25" t="s">
        <v>43</v>
      </c>
      <c r="F17" s="25" t="s">
        <v>44</v>
      </c>
      <c r="G17" s="25" t="s">
        <v>45</v>
      </c>
      <c r="H17" s="27" t="s">
        <v>23</v>
      </c>
      <c r="I17" s="27" t="s">
        <v>24</v>
      </c>
      <c r="J17" s="27" t="s">
        <v>25</v>
      </c>
      <c r="K17" s="27" t="s">
        <v>26</v>
      </c>
      <c r="L17" s="15" t="s">
        <v>12</v>
      </c>
      <c r="M17" s="1" t="s">
        <v>8</v>
      </c>
      <c r="N17" s="1" t="s">
        <v>9</v>
      </c>
      <c r="O17" s="1" t="s">
        <v>10</v>
      </c>
      <c r="P17" s="1" t="s">
        <v>6</v>
      </c>
      <c r="Q17" s="11" t="s">
        <v>7</v>
      </c>
    </row>
    <row r="18" spans="1:19" x14ac:dyDescent="0.25">
      <c r="A18" s="2"/>
      <c r="B18" s="2"/>
      <c r="C18" s="30" t="s">
        <v>3</v>
      </c>
      <c r="D18" s="30" t="s">
        <v>4</v>
      </c>
      <c r="E18" s="25" t="s">
        <v>5</v>
      </c>
      <c r="F18" s="25" t="s">
        <v>5</v>
      </c>
      <c r="G18" s="25" t="s">
        <v>5</v>
      </c>
      <c r="H18" s="28" t="s">
        <v>5</v>
      </c>
      <c r="I18" s="28" t="s">
        <v>5</v>
      </c>
      <c r="J18" s="28" t="s">
        <v>5</v>
      </c>
      <c r="K18" s="28" t="s">
        <v>5</v>
      </c>
      <c r="L18" s="16"/>
      <c r="M18" s="1"/>
      <c r="N18" s="1"/>
      <c r="O18" s="1"/>
      <c r="P18" s="1"/>
      <c r="Q18" s="11"/>
    </row>
    <row r="19" spans="1:19" x14ac:dyDescent="0.25">
      <c r="A19" s="32">
        <v>1</v>
      </c>
      <c r="B19" s="17" t="s">
        <v>31</v>
      </c>
      <c r="C19" s="29" t="s">
        <v>36</v>
      </c>
      <c r="D19" s="29">
        <v>2250</v>
      </c>
      <c r="E19" s="25">
        <v>179.36</v>
      </c>
      <c r="F19" s="25">
        <v>168.16</v>
      </c>
      <c r="G19" s="25">
        <v>168.26</v>
      </c>
      <c r="H19" s="25"/>
      <c r="I19" s="25"/>
      <c r="J19" s="25"/>
      <c r="K19" s="27"/>
      <c r="L19" s="27">
        <f>ROUNDDOWN(AVERAGE(E19:K19),2)</f>
        <v>171.92</v>
      </c>
      <c r="M19" s="29">
        <f t="shared" ref="M19" si="0" xml:space="preserve"> COUNT(E19:K19)</f>
        <v>3</v>
      </c>
      <c r="N19" s="29">
        <f t="shared" ref="N19" si="1">STDEV(E19:K19)</f>
        <v>6.4376496746354164</v>
      </c>
      <c r="O19" s="29">
        <f t="shared" ref="O19" si="2">N19/L19*100</f>
        <v>3.7445612346646215</v>
      </c>
      <c r="P19" s="29" t="str">
        <f t="shared" ref="P19" si="3">IF(O19&lt;33,"ОДНОРОДНЫЕ","НЕОДНОРОДНЫЕ")</f>
        <v>ОДНОРОДНЫЕ</v>
      </c>
      <c r="Q19" s="27">
        <f t="shared" ref="Q19" si="4">D19*L19</f>
        <v>386820</v>
      </c>
    </row>
    <row r="20" spans="1:19" x14ac:dyDescent="0.25">
      <c r="A20" s="32">
        <v>2</v>
      </c>
      <c r="B20" s="17" t="s">
        <v>31</v>
      </c>
      <c r="C20" s="29" t="s">
        <v>36</v>
      </c>
      <c r="D20" s="29">
        <v>2700</v>
      </c>
      <c r="E20" s="25">
        <v>244.08</v>
      </c>
      <c r="F20" s="25">
        <v>229.06</v>
      </c>
      <c r="G20" s="25">
        <v>342.92</v>
      </c>
      <c r="H20" s="25"/>
      <c r="I20" s="25"/>
      <c r="J20" s="25"/>
      <c r="K20" s="27"/>
      <c r="L20" s="27">
        <f t="shared" ref="L20:L25" si="5">ROUNDDOWN(AVERAGE(E20:K20),2)</f>
        <v>272.02</v>
      </c>
      <c r="M20" s="29">
        <f t="shared" ref="M20:M22" si="6" xml:space="preserve"> COUNT(E20:K20)</f>
        <v>3</v>
      </c>
      <c r="N20" s="29">
        <f t="shared" ref="N20:N22" si="7">STDEV(E20:K20)</f>
        <v>61.858771407133737</v>
      </c>
      <c r="O20" s="29">
        <f t="shared" ref="O20:O22" si="8">N20/L20*100</f>
        <v>22.740523272970275</v>
      </c>
      <c r="P20" s="29" t="str">
        <f t="shared" ref="P20:P22" si="9">IF(O20&lt;33,"ОДНОРОДНЫЕ","НЕОДНОРОДНЫЕ")</f>
        <v>ОДНОРОДНЫЕ</v>
      </c>
      <c r="Q20" s="27">
        <f t="shared" ref="Q20:Q22" si="10">D20*L20</f>
        <v>734454</v>
      </c>
    </row>
    <row r="21" spans="1:19" x14ac:dyDescent="0.25">
      <c r="A21" s="32">
        <v>3</v>
      </c>
      <c r="B21" s="17" t="s">
        <v>31</v>
      </c>
      <c r="C21" s="29" t="s">
        <v>36</v>
      </c>
      <c r="D21" s="29">
        <v>1620</v>
      </c>
      <c r="E21" s="25">
        <v>301.14999999999998</v>
      </c>
      <c r="F21" s="25">
        <v>282.77</v>
      </c>
      <c r="G21" s="25">
        <v>306.60000000000002</v>
      </c>
      <c r="H21" s="25"/>
      <c r="I21" s="25"/>
      <c r="J21" s="25"/>
      <c r="K21" s="27"/>
      <c r="L21" s="27">
        <f t="shared" si="5"/>
        <v>296.83999999999997</v>
      </c>
      <c r="M21" s="29">
        <f t="shared" si="6"/>
        <v>3</v>
      </c>
      <c r="N21" s="29">
        <f t="shared" si="7"/>
        <v>12.485964119762654</v>
      </c>
      <c r="O21" s="29">
        <f t="shared" si="8"/>
        <v>4.206294340305436</v>
      </c>
      <c r="P21" s="29" t="str">
        <f t="shared" si="9"/>
        <v>ОДНОРОДНЫЕ</v>
      </c>
      <c r="Q21" s="27">
        <f t="shared" si="10"/>
        <v>480880.8</v>
      </c>
    </row>
    <row r="22" spans="1:19" x14ac:dyDescent="0.25">
      <c r="A22" s="32">
        <v>4</v>
      </c>
      <c r="B22" s="17" t="s">
        <v>32</v>
      </c>
      <c r="C22" s="29" t="s">
        <v>37</v>
      </c>
      <c r="D22" s="29">
        <v>200</v>
      </c>
      <c r="E22" s="25">
        <v>1856.9</v>
      </c>
      <c r="F22" s="25">
        <v>1615.79</v>
      </c>
      <c r="G22" s="25">
        <v>1533.55</v>
      </c>
      <c r="H22" s="25"/>
      <c r="I22" s="25"/>
      <c r="J22" s="25"/>
      <c r="K22" s="27"/>
      <c r="L22" s="27">
        <f t="shared" si="5"/>
        <v>1668.74</v>
      </c>
      <c r="M22" s="29">
        <f t="shared" si="6"/>
        <v>3</v>
      </c>
      <c r="N22" s="29">
        <f t="shared" si="7"/>
        <v>168.0538962158669</v>
      </c>
      <c r="O22" s="29">
        <f t="shared" si="8"/>
        <v>10.070705814918256</v>
      </c>
      <c r="P22" s="29" t="str">
        <f t="shared" si="9"/>
        <v>ОДНОРОДНЫЕ</v>
      </c>
      <c r="Q22" s="27">
        <f t="shared" si="10"/>
        <v>333748</v>
      </c>
    </row>
    <row r="23" spans="1:19" x14ac:dyDescent="0.25">
      <c r="A23" s="32">
        <v>5</v>
      </c>
      <c r="B23" s="17" t="s">
        <v>33</v>
      </c>
      <c r="C23" s="29" t="s">
        <v>37</v>
      </c>
      <c r="D23" s="29">
        <v>30</v>
      </c>
      <c r="E23" s="25"/>
      <c r="F23" s="25">
        <v>315.26</v>
      </c>
      <c r="G23" s="25">
        <v>366.66</v>
      </c>
      <c r="H23" s="25">
        <v>394.41</v>
      </c>
      <c r="I23" s="25"/>
      <c r="J23" s="25"/>
      <c r="K23" s="27"/>
      <c r="L23" s="27">
        <f t="shared" si="5"/>
        <v>358.77</v>
      </c>
      <c r="M23" s="29">
        <f t="shared" ref="M23" si="11" xml:space="preserve"> COUNT(E23:K23)</f>
        <v>3</v>
      </c>
      <c r="N23" s="29">
        <f t="shared" ref="N23" si="12">STDEV(E23:K23)</f>
        <v>40.159567145741683</v>
      </c>
      <c r="O23" s="29">
        <f t="shared" ref="O23" si="13">N23/L23*100</f>
        <v>11.193680392937448</v>
      </c>
      <c r="P23" s="29" t="str">
        <f t="shared" ref="P23" si="14">IF(O23&lt;33,"ОДНОРОДНЫЕ","НЕОДНОРОДНЫЕ")</f>
        <v>ОДНОРОДНЫЕ</v>
      </c>
      <c r="Q23" s="27">
        <f t="shared" ref="Q23" si="15">D23*L23</f>
        <v>10763.099999999999</v>
      </c>
    </row>
    <row r="24" spans="1:19" x14ac:dyDescent="0.25">
      <c r="A24" s="32">
        <v>6</v>
      </c>
      <c r="B24" s="17" t="s">
        <v>34</v>
      </c>
      <c r="C24" s="29" t="s">
        <v>36</v>
      </c>
      <c r="D24" s="29">
        <v>100</v>
      </c>
      <c r="E24" s="25"/>
      <c r="F24" s="25">
        <v>328.46</v>
      </c>
      <c r="G24" s="25">
        <v>432.41</v>
      </c>
      <c r="H24" s="25">
        <v>522</v>
      </c>
      <c r="I24" s="25"/>
      <c r="J24" s="25"/>
      <c r="K24" s="27"/>
      <c r="L24" s="27">
        <f t="shared" si="5"/>
        <v>427.62</v>
      </c>
      <c r="M24" s="29">
        <f t="shared" ref="M24" si="16" xml:space="preserve"> COUNT(E24:K24)</f>
        <v>3</v>
      </c>
      <c r="N24" s="29">
        <f t="shared" ref="N24" si="17">STDEV(E24:K24)</f>
        <v>96.858747841036021</v>
      </c>
      <c r="O24" s="29">
        <f t="shared" ref="O24" si="18">N24/L24*100</f>
        <v>22.650658959131007</v>
      </c>
      <c r="P24" s="29" t="str">
        <f t="shared" ref="P24" si="19">IF(O24&lt;33,"ОДНОРОДНЫЕ","НЕОДНОРОДНЫЕ")</f>
        <v>ОДНОРОДНЫЕ</v>
      </c>
      <c r="Q24" s="27">
        <f t="shared" ref="Q24" si="20">D24*L24</f>
        <v>42762</v>
      </c>
    </row>
    <row r="25" spans="1:19" x14ac:dyDescent="0.25">
      <c r="A25" s="32">
        <v>7</v>
      </c>
      <c r="B25" s="17" t="s">
        <v>35</v>
      </c>
      <c r="C25" s="29" t="s">
        <v>37</v>
      </c>
      <c r="D25" s="29">
        <v>8</v>
      </c>
      <c r="E25" s="25"/>
      <c r="F25" s="25">
        <v>5066.49</v>
      </c>
      <c r="G25" s="25">
        <v>5066.6000000000004</v>
      </c>
      <c r="H25" s="25"/>
      <c r="I25" s="25">
        <v>5066.6099999999997</v>
      </c>
      <c r="J25" s="25"/>
      <c r="K25" s="27"/>
      <c r="L25" s="27">
        <f t="shared" si="5"/>
        <v>5066.5600000000004</v>
      </c>
      <c r="M25" s="29">
        <f t="shared" ref="M25" si="21" xml:space="preserve"> COUNT(E25:K25)</f>
        <v>3</v>
      </c>
      <c r="N25" s="29">
        <f t="shared" ref="N25" si="22">STDEV(E25:K25)</f>
        <v>6.6583281184904114E-2</v>
      </c>
      <c r="O25" s="29">
        <f t="shared" ref="O25" si="23">N25/L25*100</f>
        <v>1.3141713743625677E-3</v>
      </c>
      <c r="P25" s="29" t="str">
        <f t="shared" ref="P25" si="24">IF(O25&lt;33,"ОДНОРОДНЫЕ","НЕОДНОРОДНЫЕ")</f>
        <v>ОДНОРОДНЫЕ</v>
      </c>
      <c r="Q25" s="27">
        <f t="shared" ref="Q25" si="25">D25*L25</f>
        <v>40532.480000000003</v>
      </c>
    </row>
    <row r="26" spans="1:19" x14ac:dyDescent="0.25">
      <c r="D26" s="31"/>
      <c r="E26" s="36"/>
      <c r="F26" s="36"/>
      <c r="G26" s="36"/>
      <c r="R26" s="23"/>
      <c r="S26" s="18"/>
    </row>
    <row r="27" spans="1:19" x14ac:dyDescent="0.25">
      <c r="A27" s="9" t="s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x14ac:dyDescent="0.25">
      <c r="A28" s="10" t="s">
        <v>17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s="35" customFormat="1" x14ac:dyDescent="0.25">
      <c r="A30" s="5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9"/>
      <c r="S30" s="19"/>
    </row>
    <row r="31" spans="1:19" x14ac:dyDescent="0.25">
      <c r="P31" s="23"/>
    </row>
    <row r="33" spans="15:16" x14ac:dyDescent="0.25">
      <c r="O33" s="23"/>
    </row>
    <row r="36" spans="15:16" x14ac:dyDescent="0.25">
      <c r="P36" s="23"/>
    </row>
  </sheetData>
  <mergeCells count="18">
    <mergeCell ref="A30:Q30"/>
    <mergeCell ref="A29:Q29"/>
    <mergeCell ref="B13:P13"/>
    <mergeCell ref="A27:Q27"/>
    <mergeCell ref="A28:Q28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25">
    <cfRule type="containsText" dxfId="47" priority="58" operator="containsText" text="НЕ">
      <formula>NOT(ISERROR(SEARCH("НЕ",P25)))</formula>
    </cfRule>
    <cfRule type="containsText" dxfId="46" priority="59" operator="containsText" text="ОДНОРОДНЫЕ">
      <formula>NOT(ISERROR(SEARCH("ОДНОРОДНЫЕ",P25)))</formula>
    </cfRule>
    <cfRule type="containsText" dxfId="45" priority="60" operator="containsText" text="НЕОДНОРОДНЫЕ">
      <formula>NOT(ISERROR(SEARCH("НЕОДНОРОДНЫЕ",P25)))</formula>
    </cfRule>
  </conditionalFormatting>
  <conditionalFormatting sqref="P25">
    <cfRule type="containsText" dxfId="44" priority="55" operator="containsText" text="НЕОДНОРОДНЫЕ">
      <formula>NOT(ISERROR(SEARCH("НЕОДНОРОДНЫЕ",P25)))</formula>
    </cfRule>
    <cfRule type="containsText" dxfId="43" priority="56" operator="containsText" text="ОДНОРОДНЫЕ">
      <formula>NOT(ISERROR(SEARCH("ОДНОРОДНЫЕ",P25)))</formula>
    </cfRule>
    <cfRule type="containsText" dxfId="42" priority="57" operator="containsText" text="НЕОДНОРОДНЫЕ">
      <formula>NOT(ISERROR(SEARCH("НЕОДНОРОДНЫЕ",P25)))</formula>
    </cfRule>
  </conditionalFormatting>
  <conditionalFormatting sqref="P24">
    <cfRule type="containsText" dxfId="41" priority="34" operator="containsText" text="НЕ">
      <formula>NOT(ISERROR(SEARCH("НЕ",P24)))</formula>
    </cfRule>
    <cfRule type="containsText" dxfId="40" priority="35" operator="containsText" text="ОДНОРОДНЫЕ">
      <formula>NOT(ISERROR(SEARCH("ОДНОРОДНЫЕ",P24)))</formula>
    </cfRule>
    <cfRule type="containsText" dxfId="39" priority="36" operator="containsText" text="НЕОДНОРОДНЫЕ">
      <formula>NOT(ISERROR(SEARCH("НЕОДНОРОДНЫЕ",P24)))</formula>
    </cfRule>
  </conditionalFormatting>
  <conditionalFormatting sqref="P24">
    <cfRule type="containsText" dxfId="38" priority="31" operator="containsText" text="НЕОДНОРОДНЫЕ">
      <formula>NOT(ISERROR(SEARCH("НЕОДНОРОДНЫЕ",P24)))</formula>
    </cfRule>
    <cfRule type="containsText" dxfId="37" priority="32" operator="containsText" text="ОДНОРОДНЫЕ">
      <formula>NOT(ISERROR(SEARCH("ОДНОРОДНЫЕ",P24)))</formula>
    </cfRule>
    <cfRule type="containsText" dxfId="36" priority="33" operator="containsText" text="НЕОДНОРОДНЫЕ">
      <formula>NOT(ISERROR(SEARCH("НЕОДНОРОДНЫЕ",P24)))</formula>
    </cfRule>
  </conditionalFormatting>
  <conditionalFormatting sqref="P23">
    <cfRule type="containsText" dxfId="35" priority="28" operator="containsText" text="НЕ">
      <formula>NOT(ISERROR(SEARCH("НЕ",P23)))</formula>
    </cfRule>
    <cfRule type="containsText" dxfId="34" priority="29" operator="containsText" text="ОДНОРОДНЫЕ">
      <formula>NOT(ISERROR(SEARCH("ОДНОРОДНЫЕ",P23)))</formula>
    </cfRule>
    <cfRule type="containsText" dxfId="33" priority="30" operator="containsText" text="НЕОДНОРОДНЫЕ">
      <formula>NOT(ISERROR(SEARCH("НЕОДНОРОДНЫЕ",P23)))</formula>
    </cfRule>
  </conditionalFormatting>
  <conditionalFormatting sqref="P23">
    <cfRule type="containsText" dxfId="32" priority="25" operator="containsText" text="НЕОДНОРОДНЫЕ">
      <formula>NOT(ISERROR(SEARCH("НЕОДНОРОДНЫЕ",P23)))</formula>
    </cfRule>
    <cfRule type="containsText" dxfId="31" priority="26" operator="containsText" text="ОДНОРОДНЫЕ">
      <formula>NOT(ISERROR(SEARCH("ОДНОРОДНЫЕ",P23)))</formula>
    </cfRule>
    <cfRule type="containsText" dxfId="30" priority="27" operator="containsText" text="НЕОДНОРОДНЫЕ">
      <formula>NOT(ISERROR(SEARCH("НЕОДНОРОДНЫЕ",P23)))</formula>
    </cfRule>
  </conditionalFormatting>
  <conditionalFormatting sqref="P22">
    <cfRule type="containsText" dxfId="29" priority="22" operator="containsText" text="НЕ">
      <formula>NOT(ISERROR(SEARCH("НЕ",P22)))</formula>
    </cfRule>
    <cfRule type="containsText" dxfId="28" priority="23" operator="containsText" text="ОДНОРОДНЫЕ">
      <formula>NOT(ISERROR(SEARCH("ОДНОРОДНЫЕ",P22)))</formula>
    </cfRule>
    <cfRule type="containsText" dxfId="27" priority="24" operator="containsText" text="НЕОДНОРОДНЫЕ">
      <formula>NOT(ISERROR(SEARCH("НЕОДНОРОДНЫЕ",P22)))</formula>
    </cfRule>
  </conditionalFormatting>
  <conditionalFormatting sqref="P22">
    <cfRule type="containsText" dxfId="26" priority="19" operator="containsText" text="НЕОДНОРОДНЫЕ">
      <formula>NOT(ISERROR(SEARCH("НЕОДНОРОДНЫЕ",P22)))</formula>
    </cfRule>
    <cfRule type="containsText" dxfId="25" priority="20" operator="containsText" text="ОДНОРОДНЫЕ">
      <formula>NOT(ISERROR(SEARCH("ОДНОРОДНЫЕ",P22)))</formula>
    </cfRule>
    <cfRule type="containsText" dxfId="24" priority="21" operator="containsText" text="НЕОДНОРОДНЫЕ">
      <formula>NOT(ISERROR(SEARCH("НЕОДНОРОДНЫЕ",P22)))</formula>
    </cfRule>
  </conditionalFormatting>
  <conditionalFormatting sqref="P21">
    <cfRule type="containsText" dxfId="23" priority="16" operator="containsText" text="НЕ">
      <formula>NOT(ISERROR(SEARCH("НЕ",P21)))</formula>
    </cfRule>
    <cfRule type="containsText" dxfId="22" priority="17" operator="containsText" text="ОДНОРОДНЫЕ">
      <formula>NOT(ISERROR(SEARCH("ОДНОРОДНЫЕ",P21)))</formula>
    </cfRule>
    <cfRule type="containsText" dxfId="21" priority="18" operator="containsText" text="НЕОДНОРОДНЫЕ">
      <formula>NOT(ISERROR(SEARCH("НЕОДНОРОДНЫЕ",P21)))</formula>
    </cfRule>
  </conditionalFormatting>
  <conditionalFormatting sqref="P21">
    <cfRule type="containsText" dxfId="20" priority="13" operator="containsText" text="НЕОДНОРОДНЫЕ">
      <formula>NOT(ISERROR(SEARCH("НЕОДНОРОДНЫЕ",P21)))</formula>
    </cfRule>
    <cfRule type="containsText" dxfId="19" priority="14" operator="containsText" text="ОДНОРОДНЫЕ">
      <formula>NOT(ISERROR(SEARCH("ОДНОРОДНЫЕ",P21)))</formula>
    </cfRule>
    <cfRule type="containsText" dxfId="18" priority="15" operator="containsText" text="НЕОДНОРОДНЫЕ">
      <formula>NOT(ISERROR(SEARCH("НЕОДНОРОДНЫЕ",P21)))</formula>
    </cfRule>
  </conditionalFormatting>
  <conditionalFormatting sqref="P20">
    <cfRule type="containsText" dxfId="17" priority="10" operator="containsText" text="НЕ">
      <formula>NOT(ISERROR(SEARCH("НЕ",P20)))</formula>
    </cfRule>
    <cfRule type="containsText" dxfId="16" priority="11" operator="containsText" text="ОДНОРОДНЫЕ">
      <formula>NOT(ISERROR(SEARCH("ОДНОРОДНЫЕ",P20)))</formula>
    </cfRule>
    <cfRule type="containsText" dxfId="15" priority="12" operator="containsText" text="НЕОДНОРОДНЫЕ">
      <formula>NOT(ISERROR(SEARCH("НЕОДНОРОДНЫЕ",P20)))</formula>
    </cfRule>
  </conditionalFormatting>
  <conditionalFormatting sqref="P20">
    <cfRule type="containsText" dxfId="14" priority="7" operator="containsText" text="НЕОДНОРОДНЫЕ">
      <formula>NOT(ISERROR(SEARCH("НЕОДНОРОДНЫЕ",P20)))</formula>
    </cfRule>
    <cfRule type="containsText" dxfId="13" priority="8" operator="containsText" text="ОДНОРОДНЫЕ">
      <formula>NOT(ISERROR(SEARCH("ОДНОРОДНЫЕ",P20)))</formula>
    </cfRule>
    <cfRule type="containsText" dxfId="12" priority="9" operator="containsText" text="НЕОДНОРОДНЫЕ">
      <formula>NOT(ISERROR(SEARCH("НЕОДНОРОДНЫЕ",P20)))</formula>
    </cfRule>
  </conditionalFormatting>
  <conditionalFormatting sqref="P19">
    <cfRule type="containsText" dxfId="11" priority="4" operator="containsText" text="НЕ">
      <formula>NOT(ISERROR(SEARCH("НЕ",P19)))</formula>
    </cfRule>
    <cfRule type="containsText" dxfId="10" priority="5" operator="containsText" text="ОДНОРОДНЫЕ">
      <formula>NOT(ISERROR(SEARCH("ОДНОРОДНЫЕ",P19)))</formula>
    </cfRule>
    <cfRule type="containsText" dxfId="9" priority="6" operator="containsText" text="НЕОДНОРОДНЫЕ">
      <formula>NOT(ISERROR(SEARCH("НЕОДНОРОДНЫЕ",P19)))</formula>
    </cfRule>
  </conditionalFormatting>
  <conditionalFormatting sqref="P19">
    <cfRule type="containsText" dxfId="5" priority="1" operator="containsText" text="НЕОДНОРОДНЫЕ">
      <formula>NOT(ISERROR(SEARCH("НЕОДНОРОДНЫЕ",P19)))</formula>
    </cfRule>
    <cfRule type="containsText" dxfId="4" priority="2" operator="containsText" text="ОДНОРОДНЫЕ">
      <formula>NOT(ISERROR(SEARCH("ОДНОРОДНЫЕ",P19)))</formula>
    </cfRule>
    <cfRule type="containsText" dxfId="3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2024-05-02T03:21:01Z</dcterms:modified>
</cp:coreProperties>
</file>