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8" i="1" l="1"/>
  <c r="L49" i="1"/>
  <c r="M49" i="1" s="1"/>
  <c r="N49" i="1" s="1"/>
  <c r="K49" i="1"/>
  <c r="J49" i="1"/>
  <c r="O49" i="1" s="1"/>
  <c r="L42" i="1"/>
  <c r="M42" i="1" s="1"/>
  <c r="N42" i="1" s="1"/>
  <c r="K42" i="1"/>
  <c r="J42" i="1"/>
  <c r="O42" i="1" s="1"/>
  <c r="L41" i="1"/>
  <c r="M41" i="1" s="1"/>
  <c r="N41" i="1" s="1"/>
  <c r="K41" i="1"/>
  <c r="J41" i="1"/>
  <c r="O41" i="1" s="1"/>
  <c r="L40" i="1"/>
  <c r="K40" i="1"/>
  <c r="J40" i="1"/>
  <c r="O40" i="1" s="1"/>
  <c r="L39" i="1"/>
  <c r="M39" i="1" s="1"/>
  <c r="N39" i="1" s="1"/>
  <c r="K39" i="1"/>
  <c r="J39" i="1"/>
  <c r="O39" i="1" s="1"/>
  <c r="L38" i="1"/>
  <c r="K38" i="1"/>
  <c r="J38" i="1"/>
  <c r="O38" i="1" s="1"/>
  <c r="L37" i="1"/>
  <c r="K37" i="1"/>
  <c r="J37" i="1"/>
  <c r="O37" i="1" s="1"/>
  <c r="L36" i="1"/>
  <c r="M36" i="1" s="1"/>
  <c r="N36" i="1" s="1"/>
  <c r="K36" i="1"/>
  <c r="J36" i="1"/>
  <c r="O36" i="1" s="1"/>
  <c r="L35" i="1"/>
  <c r="K35" i="1"/>
  <c r="J35" i="1"/>
  <c r="O35" i="1" s="1"/>
  <c r="L34" i="1"/>
  <c r="M34" i="1" s="1"/>
  <c r="N34" i="1" s="1"/>
  <c r="K34" i="1"/>
  <c r="J34" i="1"/>
  <c r="O34" i="1" s="1"/>
  <c r="M40" i="1" l="1"/>
  <c r="N40" i="1" s="1"/>
  <c r="M37" i="1"/>
  <c r="N37" i="1" s="1"/>
  <c r="M38" i="1"/>
  <c r="N38" i="1" s="1"/>
  <c r="M35" i="1"/>
  <c r="N35" i="1" s="1"/>
  <c r="F53" i="1"/>
  <c r="G53" i="1"/>
  <c r="E53" i="1"/>
  <c r="L21" i="1"/>
  <c r="K21" i="1"/>
  <c r="J21" i="1"/>
  <c r="O21" i="1" s="1"/>
  <c r="L28" i="1"/>
  <c r="K28" i="1"/>
  <c r="J28" i="1"/>
  <c r="O28" i="1" s="1"/>
  <c r="L27" i="1"/>
  <c r="K27" i="1"/>
  <c r="J27" i="1"/>
  <c r="O27" i="1" s="1"/>
  <c r="L26" i="1"/>
  <c r="K26" i="1"/>
  <c r="J26" i="1"/>
  <c r="O26" i="1" s="1"/>
  <c r="L25" i="1"/>
  <c r="K25" i="1"/>
  <c r="J25" i="1"/>
  <c r="O25" i="1" s="1"/>
  <c r="L24" i="1"/>
  <c r="K24" i="1"/>
  <c r="J24" i="1"/>
  <c r="O24" i="1" s="1"/>
  <c r="L23" i="1"/>
  <c r="K23" i="1"/>
  <c r="J23" i="1"/>
  <c r="O23" i="1" s="1"/>
  <c r="L22" i="1"/>
  <c r="K22" i="1"/>
  <c r="J22" i="1"/>
  <c r="O22" i="1" s="1"/>
  <c r="L44" i="1"/>
  <c r="K44" i="1"/>
  <c r="J44" i="1"/>
  <c r="O44" i="1" s="1"/>
  <c r="L43" i="1"/>
  <c r="K43" i="1"/>
  <c r="J43" i="1"/>
  <c r="O43" i="1" s="1"/>
  <c r="L33" i="1"/>
  <c r="K33" i="1"/>
  <c r="J33" i="1"/>
  <c r="O33" i="1" s="1"/>
  <c r="L32" i="1"/>
  <c r="K32" i="1"/>
  <c r="J32" i="1"/>
  <c r="O32" i="1" s="1"/>
  <c r="L31" i="1"/>
  <c r="K31" i="1"/>
  <c r="J31" i="1"/>
  <c r="O31" i="1" s="1"/>
  <c r="L30" i="1"/>
  <c r="K30" i="1"/>
  <c r="J30" i="1"/>
  <c r="O30" i="1" s="1"/>
  <c r="L29" i="1"/>
  <c r="K29" i="1"/>
  <c r="J29" i="1"/>
  <c r="O29" i="1" s="1"/>
  <c r="M21" i="1" l="1"/>
  <c r="N21" i="1" s="1"/>
  <c r="M29" i="1"/>
  <c r="N29" i="1" s="1"/>
  <c r="M33" i="1"/>
  <c r="N33" i="1" s="1"/>
  <c r="M23" i="1"/>
  <c r="N23" i="1" s="1"/>
  <c r="M27" i="1"/>
  <c r="N27" i="1" s="1"/>
  <c r="M26" i="1"/>
  <c r="N26" i="1" s="1"/>
  <c r="M44" i="1"/>
  <c r="N44" i="1" s="1"/>
  <c r="M43" i="1"/>
  <c r="N43" i="1" s="1"/>
  <c r="M24" i="1"/>
  <c r="N24" i="1" s="1"/>
  <c r="M31" i="1"/>
  <c r="N31" i="1" s="1"/>
  <c r="M32" i="1"/>
  <c r="N32" i="1" s="1"/>
  <c r="M22" i="1"/>
  <c r="N22" i="1" s="1"/>
  <c r="M30" i="1"/>
  <c r="N30" i="1" s="1"/>
  <c r="M25" i="1"/>
  <c r="N25" i="1" s="1"/>
  <c r="M28" i="1"/>
  <c r="N28" i="1" s="1"/>
  <c r="J46" i="1"/>
  <c r="O46" i="1" s="1"/>
  <c r="J47" i="1"/>
  <c r="O47" i="1" s="1"/>
  <c r="J48" i="1"/>
  <c r="O48" i="1" s="1"/>
  <c r="J50" i="1"/>
  <c r="J51" i="1"/>
  <c r="J52" i="1"/>
  <c r="L45" i="1"/>
  <c r="K45" i="1"/>
  <c r="J45" i="1"/>
  <c r="O45" i="1" s="1"/>
  <c r="L48" i="1"/>
  <c r="K48" i="1"/>
  <c r="L47" i="1"/>
  <c r="K47" i="1"/>
  <c r="L46" i="1"/>
  <c r="K46" i="1"/>
  <c r="M46" i="1" l="1"/>
  <c r="N46" i="1" s="1"/>
  <c r="M48" i="1"/>
  <c r="N48" i="1" s="1"/>
  <c r="M47" i="1"/>
  <c r="N47" i="1" s="1"/>
  <c r="M45" i="1"/>
  <c r="N45" i="1" s="1"/>
  <c r="O50" i="1" l="1"/>
  <c r="K50" i="1"/>
  <c r="L50" i="1"/>
  <c r="O51" i="1"/>
  <c r="K51" i="1"/>
  <c r="L51" i="1"/>
  <c r="M51" i="1" l="1"/>
  <c r="N51" i="1" s="1"/>
  <c r="M50" i="1"/>
  <c r="N50" i="1" s="1"/>
  <c r="L52" i="1" l="1"/>
  <c r="K52" i="1"/>
  <c r="M52" i="1" l="1"/>
  <c r="N52" i="1" s="1"/>
  <c r="O52" i="1"/>
</calcChain>
</file>

<file path=xl/sharedStrings.xml><?xml version="1.0" encoding="utf-8"?>
<sst xmlns="http://schemas.openxmlformats.org/spreadsheetml/2006/main" count="104" uniqueCount="66">
  <si>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</si>
  <si>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</si>
  <si>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</si>
  <si>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</si>
  <si>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</si>
  <si>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</si>
  <si>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</si>
  <si>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</si>
  <si>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</si>
  <si>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</si>
  <si>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</si>
  <si>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</si>
  <si>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</si>
  <si>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</si>
  <si>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</si>
  <si>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</si>
  <si>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</si>
  <si>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</si>
  <si>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</si>
  <si>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</si>
  <si>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</si>
  <si>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</si>
  <si>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</si>
  <si>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</si>
  <si>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</si>
  <si>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</si>
  <si>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</si>
  <si>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</t>
  </si>
  <si>
    <t>№ 090-24</t>
  </si>
  <si>
    <t>на поставку строительных инструментов путем запроса котировок</t>
  </si>
  <si>
    <t>Валик полиакриловый нитяной 180 мм</t>
  </si>
  <si>
    <t>Валик полиакриловый малярный не менее 120 мм не более 150 мм</t>
  </si>
  <si>
    <t>Валик полиакриловый малярный 100 мм</t>
  </si>
  <si>
    <t>Кисть малярная 63 мм</t>
  </si>
  <si>
    <t>Кисть малярная 75 мм</t>
  </si>
  <si>
    <t>Кисть малярная 100 мм</t>
  </si>
  <si>
    <t>Кисть малярная 120 мм</t>
  </si>
  <si>
    <t>Кисть радиаторная 25 мм</t>
  </si>
  <si>
    <t>Кисть радиаторная 38 мм</t>
  </si>
  <si>
    <t>Лоток малярный для краски</t>
  </si>
  <si>
    <t>Скотч малярный</t>
  </si>
  <si>
    <t xml:space="preserve">Круг отрезной </t>
  </si>
  <si>
    <t>Круг отрезной</t>
  </si>
  <si>
    <t>Нож  канцелярский 18 мм</t>
  </si>
  <si>
    <t xml:space="preserve"> Лезвия для ножа</t>
  </si>
  <si>
    <t>Стык-порог алюминевый</t>
  </si>
  <si>
    <t>Шпатель фасадный стальной</t>
  </si>
  <si>
    <t xml:space="preserve">Средство WD-40 универсальная проникающая смазка или эквивалент </t>
  </si>
  <si>
    <t>Шлифовальная сетка</t>
  </si>
  <si>
    <t>Пистолет скелетный  для герметика</t>
  </si>
  <si>
    <t>Пистолет для пены монтажной</t>
  </si>
  <si>
    <t>Пена монтажная под пистолет</t>
  </si>
  <si>
    <t>Пена монтажная не под пистолет</t>
  </si>
  <si>
    <t>Клей «жидкие гвозди» белый</t>
  </si>
  <si>
    <t>Герметик силиконовый универсальный белый под пистолет</t>
  </si>
  <si>
    <t>Герметик силиконовый универсальный прозрачный под пистолет</t>
  </si>
  <si>
    <t>Герметик акриловый белый  под пистолет</t>
  </si>
  <si>
    <t>Герметик силиконовый санитарный белый</t>
  </si>
  <si>
    <t>уп</t>
  </si>
  <si>
    <t>Источник № 1</t>
  </si>
  <si>
    <t>Источник № 2</t>
  </si>
  <si>
    <t>Источник № 3</t>
  </si>
  <si>
    <t>Начальная (максимальная) цена договора устанавливается в размере 338 337,53 руб. (триста тридцать восемь тысяч триста тридцать семь рублей пятьдесят три копейки)</t>
  </si>
  <si>
    <t>КП вх. 961 от 23.04.2024</t>
  </si>
  <si>
    <t>КП вх. 962 от 23.04.2024</t>
  </si>
  <si>
    <t>КП вх. 963 от 23.04.2024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</si>
</sst>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9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tabSelected="1" topLeftCell="A14" zoomScale="85" zoomScaleNormal="85" zoomScalePageLayoutView="70" workbookViewId="0">
      <selection activeCell="E26" sqref="E26"/>
    </sheetView>
  </sheetViews>
  <sheetFormatPr defaultRowHeight="15" x14ac:dyDescent="0.25"/>
  <cols>
    <col min="1" max="1" width="6.140625" style="2" bestFit="1" customWidth="1"/>
    <col min="2" max="2" width="33.5703125" style="2" customWidth="1"/>
    <col min="3" max="3" width="7.85546875" style="2" bestFit="1" customWidth="1"/>
    <col min="4" max="4" width="7.140625" style="2" bestFit="1" customWidth="1"/>
    <col min="5" max="7" width="17.855468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20" width="10.7109375" style="1" bestFit="1" customWidth="1"/>
    <col min="21" max="16384" width="9.140625" style="1"/>
  </cols>
  <sheetData>
    <row r="1" spans="1:15" x14ac:dyDescent="0.25">
      <c r="A1" s="14"/>
      <c r="B1" s="14"/>
      <c r="C1" s="14"/>
      <c r="D1" s="14"/>
      <c r="E1" s="4"/>
      <c r="F1" s="4"/>
      <c r="G1" s="4"/>
      <c r="H1" s="4"/>
      <c r="I1" s="4"/>
      <c r="J1" s="4"/>
      <c r="K1" s="14"/>
      <c r="L1" s="14"/>
      <c r="M1" s="14"/>
      <c r="N1" s="14"/>
      <c r="O1" s="18" t="s">
        <v>23</v>
      </c>
    </row>
    <row r="2" spans="1:15" ht="14.45" customHeight="1" x14ac:dyDescent="0.25">
      <c r="A2" s="14"/>
      <c r="B2" s="14"/>
      <c r="C2" s="14"/>
      <c r="D2" s="14"/>
      <c r="E2" s="4"/>
      <c r="F2" s="4"/>
      <c r="G2" s="4"/>
      <c r="H2" s="4"/>
      <c r="I2" s="4"/>
      <c r="J2" s="4"/>
      <c r="K2" s="14"/>
      <c r="L2" s="14"/>
      <c r="M2" s="14"/>
      <c r="N2" s="14"/>
      <c r="O2" s="18" t="s">
        <v>24</v>
      </c>
    </row>
    <row r="3" spans="1:15" ht="14.45" hidden="1" customHeight="1" x14ac:dyDescent="0.25">
      <c r="A3" s="14"/>
      <c r="B3" s="14"/>
      <c r="C3" s="14"/>
      <c r="D3" s="14"/>
      <c r="E3" s="4"/>
      <c r="F3" s="4"/>
      <c r="G3" s="4"/>
      <c r="H3" s="4"/>
      <c r="I3" s="4"/>
      <c r="J3" s="4"/>
      <c r="K3" s="14"/>
      <c r="L3" s="14"/>
      <c r="M3" s="14"/>
      <c r="N3" s="14"/>
      <c r="O3" s="18"/>
    </row>
    <row r="4" spans="1:15" ht="14.45" customHeight="1" x14ac:dyDescent="0.25">
      <c r="A4" s="14"/>
      <c r="B4" s="14"/>
      <c r="C4" s="14"/>
      <c r="D4" s="14"/>
      <c r="E4" s="4"/>
      <c r="F4" s="4"/>
      <c r="G4" s="4"/>
      <c r="H4" s="4"/>
      <c r="I4" s="4"/>
      <c r="J4" s="4"/>
      <c r="K4" s="14"/>
      <c r="L4" s="14"/>
      <c r="M4" s="14"/>
      <c r="N4" s="14"/>
      <c r="O4" s="18" t="s">
        <v>29</v>
      </c>
    </row>
    <row r="5" spans="1:15" ht="14.45" customHeight="1" x14ac:dyDescent="0.25">
      <c r="A5" s="14"/>
      <c r="B5" s="14"/>
      <c r="C5" s="14"/>
      <c r="D5" s="14"/>
      <c r="E5" s="4"/>
      <c r="F5" s="4"/>
      <c r="G5" s="4"/>
      <c r="H5" s="4"/>
      <c r="I5" s="4"/>
      <c r="J5" s="4"/>
      <c r="K5" s="14"/>
      <c r="L5" s="14"/>
      <c r="M5" s="14"/>
      <c r="N5" s="14"/>
      <c r="O5" s="18" t="s">
        <v>25</v>
      </c>
    </row>
    <row r="6" spans="1:15" x14ac:dyDescent="0.25">
      <c r="A6" s="14"/>
      <c r="B6" s="14"/>
      <c r="C6" s="14"/>
      <c r="D6" s="14"/>
      <c r="E6" s="4"/>
      <c r="F6" s="4"/>
      <c r="G6" s="4"/>
      <c r="H6" s="4"/>
      <c r="I6" s="4"/>
      <c r="J6" s="4"/>
      <c r="K6" s="14"/>
      <c r="L6" s="14"/>
      <c r="M6" s="14"/>
      <c r="N6" s="14"/>
      <c r="O6" s="18" t="s">
        <v>26</v>
      </c>
    </row>
    <row r="7" spans="1:15" ht="14.45" customHeight="1" x14ac:dyDescent="0.25">
      <c r="A7" s="14"/>
      <c r="B7" s="14"/>
      <c r="C7" s="14"/>
      <c r="D7" s="14"/>
      <c r="E7" s="4"/>
      <c r="F7" s="4"/>
      <c r="G7" s="4"/>
      <c r="H7" s="4"/>
      <c r="I7" s="4"/>
      <c r="J7" s="4"/>
      <c r="K7" s="14"/>
      <c r="L7" s="14"/>
      <c r="M7" s="14"/>
      <c r="N7" s="14"/>
      <c r="O7" s="18" t="s">
        <v>28</v>
      </c>
    </row>
    <row r="8" spans="1:15" x14ac:dyDescent="0.25">
      <c r="A8" s="14"/>
      <c r="B8" s="14"/>
      <c r="C8" s="14"/>
      <c r="D8" s="14"/>
      <c r="E8" s="4"/>
      <c r="F8" s="4"/>
      <c r="G8" s="4"/>
      <c r="H8" s="4"/>
      <c r="I8" s="4"/>
      <c r="J8" s="4"/>
      <c r="K8" s="14"/>
      <c r="L8" s="14"/>
      <c r="M8" s="14"/>
      <c r="N8" s="14"/>
      <c r="O8" s="4"/>
    </row>
    <row r="9" spans="1:15" s="6" customFormat="1" x14ac:dyDescent="0.25">
      <c r="A9" s="14"/>
      <c r="B9" s="14"/>
      <c r="C9" s="14"/>
      <c r="D9" s="14"/>
      <c r="E9" s="4"/>
      <c r="F9" s="4"/>
      <c r="G9" s="4"/>
      <c r="H9" s="4"/>
      <c r="I9" s="4"/>
      <c r="J9" s="4"/>
      <c r="K9" s="14"/>
      <c r="L9" s="14"/>
      <c r="M9" s="14"/>
      <c r="N9" s="14"/>
      <c r="O9" s="7" t="s">
        <v>13</v>
      </c>
    </row>
    <row r="10" spans="1:15" s="6" customFormat="1" x14ac:dyDescent="0.25">
      <c r="A10" s="14"/>
      <c r="B10" s="14"/>
      <c r="C10" s="14"/>
      <c r="D10" s="14"/>
      <c r="E10" s="4"/>
      <c r="F10" s="4"/>
      <c r="G10" s="4"/>
      <c r="H10" s="4"/>
      <c r="I10" s="4"/>
      <c r="J10" s="4"/>
      <c r="K10" s="14"/>
      <c r="L10" s="14"/>
      <c r="M10" s="14"/>
      <c r="N10" s="14"/>
      <c r="O10" s="8" t="s">
        <v>18</v>
      </c>
    </row>
    <row r="11" spans="1:15" s="6" customFormat="1" x14ac:dyDescent="0.25">
      <c r="A11" s="14"/>
      <c r="B11" s="14"/>
      <c r="C11" s="14"/>
      <c r="D11" s="14"/>
      <c r="E11" s="4"/>
      <c r="F11" s="4"/>
      <c r="G11" s="4"/>
      <c r="H11" s="4"/>
      <c r="I11" s="4"/>
      <c r="J11" s="4"/>
      <c r="K11" s="14"/>
      <c r="L11" s="14"/>
      <c r="M11" s="14"/>
      <c r="N11" s="14"/>
      <c r="O11" s="8" t="s">
        <v>14</v>
      </c>
    </row>
    <row r="12" spans="1:15" s="6" customFormat="1" x14ac:dyDescent="0.25">
      <c r="A12" s="14"/>
      <c r="B12" s="14"/>
      <c r="C12" s="14"/>
      <c r="D12" s="14"/>
      <c r="E12" s="4"/>
      <c r="F12" s="4"/>
      <c r="G12" s="4"/>
      <c r="H12" s="4"/>
      <c r="I12" s="4"/>
      <c r="J12" s="4"/>
      <c r="K12" s="14"/>
      <c r="L12" s="14"/>
      <c r="M12" s="14"/>
      <c r="N12" s="14"/>
      <c r="O12" s="4"/>
    </row>
    <row r="13" spans="1:15" s="6" customFormat="1" ht="28.9" customHeight="1" x14ac:dyDescent="0.25">
      <c r="A13" s="14"/>
      <c r="B13" s="14"/>
      <c r="C13" s="14"/>
      <c r="D13" s="14"/>
      <c r="E13" s="4"/>
      <c r="F13" s="4"/>
      <c r="G13" s="4"/>
      <c r="H13" s="4"/>
      <c r="I13" s="4"/>
      <c r="J13" s="4"/>
      <c r="K13" s="14"/>
      <c r="L13" s="41" t="s">
        <v>17</v>
      </c>
      <c r="M13" s="41"/>
      <c r="N13" s="14"/>
      <c r="O13" s="4" t="s">
        <v>15</v>
      </c>
    </row>
    <row r="14" spans="1:15" x14ac:dyDescent="0.25">
      <c r="A14" s="14"/>
      <c r="B14" s="14"/>
      <c r="C14" s="14"/>
      <c r="D14" s="14"/>
      <c r="E14" s="4"/>
      <c r="F14" s="4"/>
      <c r="G14" s="4"/>
      <c r="H14" s="4"/>
      <c r="I14" s="4"/>
      <c r="J14" s="4"/>
      <c r="K14" s="14"/>
      <c r="L14" s="14"/>
      <c r="M14" s="14"/>
      <c r="N14" s="14"/>
      <c r="O14" s="4"/>
    </row>
    <row r="15" spans="1:15" x14ac:dyDescent="0.25">
      <c r="A15" s="14"/>
      <c r="B15" s="41" t="s">
        <v>16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"/>
    </row>
    <row r="16" spans="1:15" hidden="1" x14ac:dyDescent="0.25">
      <c r="A16" s="14"/>
      <c r="B16" s="14"/>
      <c r="C16" s="14"/>
      <c r="D16" s="14"/>
      <c r="E16" s="4"/>
      <c r="F16" s="4"/>
      <c r="G16" s="4"/>
      <c r="H16" s="4"/>
      <c r="I16" s="4"/>
      <c r="J16" s="4"/>
      <c r="K16" s="14"/>
      <c r="L16" s="14"/>
      <c r="M16" s="14"/>
      <c r="N16" s="14"/>
      <c r="O16" s="4"/>
    </row>
    <row r="17" spans="1:15" x14ac:dyDescent="0.25">
      <c r="A17" s="14"/>
      <c r="B17" s="14"/>
      <c r="C17" s="14"/>
      <c r="D17" s="14"/>
      <c r="E17" s="4"/>
      <c r="F17" s="4"/>
      <c r="G17" s="4"/>
      <c r="H17" s="4"/>
      <c r="I17" s="4"/>
      <c r="J17" s="4"/>
      <c r="K17" s="14"/>
      <c r="L17" s="14"/>
      <c r="M17" s="14"/>
      <c r="N17" s="14"/>
      <c r="O17" s="4"/>
    </row>
    <row r="18" spans="1:15" s="5" customFormat="1" ht="30" x14ac:dyDescent="0.25">
      <c r="A18" s="45" t="s">
        <v>11</v>
      </c>
      <c r="B18" s="46"/>
      <c r="C18" s="47">
        <f>SUM(O21:O52)</f>
        <v>338337.52999999997</v>
      </c>
      <c r="D18" s="46"/>
      <c r="E18" s="35" t="s">
        <v>63</v>
      </c>
      <c r="F18" s="35" t="s">
        <v>64</v>
      </c>
      <c r="G18" s="35" t="s">
        <v>65</v>
      </c>
      <c r="H18" s="11"/>
      <c r="I18" s="15"/>
      <c r="J18" s="15"/>
      <c r="K18" s="12"/>
      <c r="L18" s="12"/>
      <c r="M18" s="12"/>
      <c r="N18" s="12"/>
      <c r="O18" s="15"/>
    </row>
    <row r="19" spans="1:15" s="5" customFormat="1" x14ac:dyDescent="0.25">
      <c r="A19" s="38" t="s">
        <v>0</v>
      </c>
      <c r="B19" s="38" t="s">
        <v>1</v>
      </c>
      <c r="C19" s="38" t="s">
        <v>2</v>
      </c>
      <c r="D19" s="38"/>
      <c r="E19" s="15" t="s">
        <v>59</v>
      </c>
      <c r="F19" s="15" t="s">
        <v>60</v>
      </c>
      <c r="G19" s="15" t="s">
        <v>61</v>
      </c>
      <c r="H19" s="15" t="s">
        <v>19</v>
      </c>
      <c r="I19" s="15" t="s">
        <v>20</v>
      </c>
      <c r="J19" s="48" t="s">
        <v>12</v>
      </c>
      <c r="K19" s="38" t="s">
        <v>8</v>
      </c>
      <c r="L19" s="38" t="s">
        <v>9</v>
      </c>
      <c r="M19" s="38" t="s">
        <v>10</v>
      </c>
      <c r="N19" s="38" t="s">
        <v>6</v>
      </c>
      <c r="O19" s="44" t="s">
        <v>7</v>
      </c>
    </row>
    <row r="20" spans="1:15" s="5" customFormat="1" ht="30" x14ac:dyDescent="0.25">
      <c r="A20" s="39"/>
      <c r="B20" s="39"/>
      <c r="C20" s="13" t="s">
        <v>3</v>
      </c>
      <c r="D20" s="13" t="s">
        <v>4</v>
      </c>
      <c r="E20" s="15" t="s">
        <v>5</v>
      </c>
      <c r="F20" s="15" t="s">
        <v>5</v>
      </c>
      <c r="G20" s="15" t="s">
        <v>5</v>
      </c>
      <c r="H20" s="15" t="s">
        <v>5</v>
      </c>
      <c r="I20" s="15" t="s">
        <v>5</v>
      </c>
      <c r="J20" s="49"/>
      <c r="K20" s="38"/>
      <c r="L20" s="38"/>
      <c r="M20" s="38"/>
      <c r="N20" s="38"/>
      <c r="O20" s="44"/>
    </row>
    <row r="21" spans="1:15" s="5" customFormat="1" ht="30" x14ac:dyDescent="0.25">
      <c r="A21" s="23">
        <v>1</v>
      </c>
      <c r="B21" s="36" t="s">
        <v>30</v>
      </c>
      <c r="C21" s="19" t="s">
        <v>27</v>
      </c>
      <c r="D21" s="19">
        <v>40</v>
      </c>
      <c r="E21" s="25">
        <v>165</v>
      </c>
      <c r="F21" s="26">
        <v>166</v>
      </c>
      <c r="G21" s="26">
        <v>165</v>
      </c>
      <c r="H21" s="29"/>
      <c r="I21" s="29"/>
      <c r="J21" s="29">
        <f>ROUNDDOWN(AVERAGE(E21:I21),2)</f>
        <v>165.33</v>
      </c>
      <c r="K21" s="30">
        <f t="shared" ref="K21" si="0">COUNT(E21:I21)</f>
        <v>3</v>
      </c>
      <c r="L21" s="30">
        <f t="shared" ref="L21" si="1">STDEV(E21:I21)</f>
        <v>0.57735026918962584</v>
      </c>
      <c r="M21" s="30">
        <f t="shared" ref="M21" si="2">L21/J21*100</f>
        <v>0.34921083238953959</v>
      </c>
      <c r="N21" s="30" t="str">
        <f t="shared" ref="N21" si="3">IF(M21&lt;33,"ОДНОРОДНЫЕ","НЕОДНОРОДНЫЕ")</f>
        <v>ОДНОРОДНЫЕ</v>
      </c>
      <c r="O21" s="29">
        <f t="shared" ref="O21" si="4">D21*J21</f>
        <v>6613.2000000000007</v>
      </c>
    </row>
    <row r="22" spans="1:15" s="5" customFormat="1" ht="30" x14ac:dyDescent="0.25">
      <c r="A22" s="23">
        <v>2</v>
      </c>
      <c r="B22" s="36" t="s">
        <v>31</v>
      </c>
      <c r="C22" s="19" t="s">
        <v>27</v>
      </c>
      <c r="D22" s="19">
        <v>35</v>
      </c>
      <c r="E22" s="25">
        <v>150</v>
      </c>
      <c r="F22" s="26">
        <v>151</v>
      </c>
      <c r="G22" s="26">
        <v>150</v>
      </c>
      <c r="H22" s="29"/>
      <c r="I22" s="29"/>
      <c r="J22" s="29">
        <f>ROUNDDOWN(AVERAGE(E22:I22),2)</f>
        <v>150.33000000000001</v>
      </c>
      <c r="K22" s="30">
        <f t="shared" ref="K22:K28" si="5">COUNT(E22:I22)</f>
        <v>3</v>
      </c>
      <c r="L22" s="30">
        <f t="shared" ref="L22:L28" si="6">STDEV(E22:I22)</f>
        <v>0.57735026918962584</v>
      </c>
      <c r="M22" s="30">
        <f t="shared" ref="M22:M28" si="7">L22/J22*100</f>
        <v>0.38405525789238731</v>
      </c>
      <c r="N22" s="30" t="str">
        <f t="shared" ref="N22:N28" si="8">IF(M22&lt;33,"ОДНОРОДНЫЕ","НЕОДНОРОДНЫЕ")</f>
        <v>ОДНОРОДНЫЕ</v>
      </c>
      <c r="O22" s="29">
        <f t="shared" ref="O22:O24" si="9">D22*J22</f>
        <v>5261.55</v>
      </c>
    </row>
    <row r="23" spans="1:15" s="5" customFormat="1" ht="30" x14ac:dyDescent="0.25">
      <c r="A23" s="23">
        <v>3</v>
      </c>
      <c r="B23" s="36" t="s">
        <v>32</v>
      </c>
      <c r="C23" s="19" t="s">
        <v>27</v>
      </c>
      <c r="D23" s="19">
        <v>30</v>
      </c>
      <c r="E23" s="25">
        <v>85</v>
      </c>
      <c r="F23" s="26">
        <v>86</v>
      </c>
      <c r="G23" s="26">
        <v>87</v>
      </c>
      <c r="H23" s="29"/>
      <c r="I23" s="29"/>
      <c r="J23" s="29">
        <f t="shared" ref="J23:J28" si="10">ROUNDDOWN(AVERAGE(E23:I23),2)</f>
        <v>86</v>
      </c>
      <c r="K23" s="30">
        <f t="shared" si="5"/>
        <v>3</v>
      </c>
      <c r="L23" s="30">
        <f t="shared" si="6"/>
        <v>1</v>
      </c>
      <c r="M23" s="30">
        <f t="shared" si="7"/>
        <v>1.1627906976744187</v>
      </c>
      <c r="N23" s="30" t="str">
        <f t="shared" si="8"/>
        <v>ОДНОРОДНЫЕ</v>
      </c>
      <c r="O23" s="29">
        <f t="shared" si="9"/>
        <v>2580</v>
      </c>
    </row>
    <row r="24" spans="1:15" s="5" customFormat="1" x14ac:dyDescent="0.25">
      <c r="A24" s="23">
        <v>4</v>
      </c>
      <c r="B24" s="36" t="s">
        <v>33</v>
      </c>
      <c r="C24" s="19" t="s">
        <v>27</v>
      </c>
      <c r="D24" s="19">
        <v>94</v>
      </c>
      <c r="E24" s="25">
        <v>70</v>
      </c>
      <c r="F24" s="26">
        <v>72</v>
      </c>
      <c r="G24" s="26">
        <v>71</v>
      </c>
      <c r="H24" s="29"/>
      <c r="I24" s="29"/>
      <c r="J24" s="29">
        <f t="shared" si="10"/>
        <v>71</v>
      </c>
      <c r="K24" s="30">
        <f t="shared" si="5"/>
        <v>3</v>
      </c>
      <c r="L24" s="30">
        <f t="shared" si="6"/>
        <v>1</v>
      </c>
      <c r="M24" s="30">
        <f t="shared" si="7"/>
        <v>1.4084507042253522</v>
      </c>
      <c r="N24" s="30" t="str">
        <f t="shared" si="8"/>
        <v>ОДНОРОДНЫЕ</v>
      </c>
      <c r="O24" s="29">
        <f t="shared" si="9"/>
        <v>6674</v>
      </c>
    </row>
    <row r="25" spans="1:15" s="5" customFormat="1" x14ac:dyDescent="0.25">
      <c r="A25" s="23">
        <v>5</v>
      </c>
      <c r="B25" s="36" t="s">
        <v>34</v>
      </c>
      <c r="C25" s="19" t="s">
        <v>27</v>
      </c>
      <c r="D25" s="19">
        <v>94</v>
      </c>
      <c r="E25" s="25">
        <v>80</v>
      </c>
      <c r="F25" s="26">
        <v>83</v>
      </c>
      <c r="G25" s="26">
        <v>84</v>
      </c>
      <c r="H25" s="29"/>
      <c r="I25" s="29"/>
      <c r="J25" s="29">
        <f t="shared" si="10"/>
        <v>82.33</v>
      </c>
      <c r="K25" s="30">
        <f t="shared" si="5"/>
        <v>3</v>
      </c>
      <c r="L25" s="30">
        <f t="shared" si="6"/>
        <v>2.0816659994661331</v>
      </c>
      <c r="M25" s="30">
        <f t="shared" si="7"/>
        <v>2.5284416366648039</v>
      </c>
      <c r="N25" s="30" t="str">
        <f t="shared" si="8"/>
        <v>ОДНОРОДНЫЕ</v>
      </c>
      <c r="O25" s="29">
        <f>D25*J25</f>
        <v>7739.0199999999995</v>
      </c>
    </row>
    <row r="26" spans="1:15" s="5" customFormat="1" x14ac:dyDescent="0.25">
      <c r="A26" s="23">
        <v>6</v>
      </c>
      <c r="B26" s="36" t="s">
        <v>35</v>
      </c>
      <c r="C26" s="19" t="s">
        <v>27</v>
      </c>
      <c r="D26" s="19">
        <v>94</v>
      </c>
      <c r="E26" s="25">
        <v>110</v>
      </c>
      <c r="F26" s="26">
        <v>115</v>
      </c>
      <c r="G26" s="26">
        <v>112</v>
      </c>
      <c r="H26" s="29"/>
      <c r="I26" s="29"/>
      <c r="J26" s="29">
        <f t="shared" si="10"/>
        <v>112.33</v>
      </c>
      <c r="K26" s="30">
        <f t="shared" si="5"/>
        <v>3</v>
      </c>
      <c r="L26" s="30">
        <f t="shared" si="6"/>
        <v>2.5166114784235831</v>
      </c>
      <c r="M26" s="30">
        <f t="shared" si="7"/>
        <v>2.2403734340101336</v>
      </c>
      <c r="N26" s="30" t="str">
        <f t="shared" si="8"/>
        <v>ОДНОРОДНЫЕ</v>
      </c>
      <c r="O26" s="29">
        <f t="shared" ref="O26:O27" si="11">D26*J26</f>
        <v>10559.02</v>
      </c>
    </row>
    <row r="27" spans="1:15" s="5" customFormat="1" x14ac:dyDescent="0.25">
      <c r="A27" s="23">
        <v>7</v>
      </c>
      <c r="B27" s="36" t="s">
        <v>36</v>
      </c>
      <c r="C27" s="19" t="s">
        <v>27</v>
      </c>
      <c r="D27" s="19">
        <v>94</v>
      </c>
      <c r="E27" s="25">
        <v>180</v>
      </c>
      <c r="F27" s="26">
        <v>183</v>
      </c>
      <c r="G27" s="26">
        <v>181</v>
      </c>
      <c r="H27" s="29"/>
      <c r="I27" s="29"/>
      <c r="J27" s="29">
        <f t="shared" si="10"/>
        <v>181.33</v>
      </c>
      <c r="K27" s="30">
        <f t="shared" si="5"/>
        <v>3</v>
      </c>
      <c r="L27" s="30">
        <f t="shared" si="6"/>
        <v>1.5275252316519468</v>
      </c>
      <c r="M27" s="30">
        <f t="shared" si="7"/>
        <v>0.84240072335076743</v>
      </c>
      <c r="N27" s="30" t="str">
        <f t="shared" si="8"/>
        <v>ОДНОРОДНЫЕ</v>
      </c>
      <c r="O27" s="29">
        <f t="shared" si="11"/>
        <v>17045.02</v>
      </c>
    </row>
    <row r="28" spans="1:15" s="5" customFormat="1" x14ac:dyDescent="0.25">
      <c r="A28" s="23">
        <v>8</v>
      </c>
      <c r="B28" s="36" t="s">
        <v>37</v>
      </c>
      <c r="C28" s="19" t="s">
        <v>27</v>
      </c>
      <c r="D28" s="19">
        <v>20</v>
      </c>
      <c r="E28" s="25">
        <v>50</v>
      </c>
      <c r="F28" s="26">
        <v>52</v>
      </c>
      <c r="G28" s="26">
        <v>51</v>
      </c>
      <c r="H28" s="29"/>
      <c r="I28" s="29"/>
      <c r="J28" s="29">
        <f t="shared" si="10"/>
        <v>51</v>
      </c>
      <c r="K28" s="30">
        <f t="shared" si="5"/>
        <v>3</v>
      </c>
      <c r="L28" s="30">
        <f t="shared" si="6"/>
        <v>1</v>
      </c>
      <c r="M28" s="30">
        <f t="shared" si="7"/>
        <v>1.9607843137254901</v>
      </c>
      <c r="N28" s="30" t="str">
        <f t="shared" si="8"/>
        <v>ОДНОРОДНЫЕ</v>
      </c>
      <c r="O28" s="29">
        <f>D28*J28</f>
        <v>1020</v>
      </c>
    </row>
    <row r="29" spans="1:15" s="5" customFormat="1" x14ac:dyDescent="0.25">
      <c r="A29" s="23">
        <v>9</v>
      </c>
      <c r="B29" s="36" t="s">
        <v>38</v>
      </c>
      <c r="C29" s="19" t="s">
        <v>27</v>
      </c>
      <c r="D29" s="19">
        <v>5</v>
      </c>
      <c r="E29" s="25">
        <v>70</v>
      </c>
      <c r="F29" s="26">
        <v>73</v>
      </c>
      <c r="G29" s="26">
        <v>71</v>
      </c>
      <c r="H29" s="29"/>
      <c r="I29" s="29"/>
      <c r="J29" s="29">
        <f>ROUNDDOWN(AVERAGE(E29:I29),2)</f>
        <v>71.33</v>
      </c>
      <c r="K29" s="30">
        <f t="shared" ref="K29:K44" si="12">COUNT(E29:I29)</f>
        <v>3</v>
      </c>
      <c r="L29" s="30">
        <f t="shared" ref="L29:L44" si="13">STDEV(E29:I29)</f>
        <v>1.5275252316519468</v>
      </c>
      <c r="M29" s="30">
        <f t="shared" ref="M29:M44" si="14">L29/J29*100</f>
        <v>2.1414905813149399</v>
      </c>
      <c r="N29" s="30" t="str">
        <f t="shared" ref="N29:N44" si="15">IF(M29&lt;33,"ОДНОРОДНЫЕ","НЕОДНОРОДНЫЕ")</f>
        <v>ОДНОРОДНЫЕ</v>
      </c>
      <c r="O29" s="29">
        <f t="shared" ref="O29:O31" si="16">D29*J29</f>
        <v>356.65</v>
      </c>
    </row>
    <row r="30" spans="1:15" s="5" customFormat="1" x14ac:dyDescent="0.25">
      <c r="A30" s="23">
        <v>10</v>
      </c>
      <c r="B30" s="36" t="s">
        <v>39</v>
      </c>
      <c r="C30" s="19" t="s">
        <v>27</v>
      </c>
      <c r="D30" s="19">
        <v>18</v>
      </c>
      <c r="E30" s="25">
        <v>82</v>
      </c>
      <c r="F30" s="26">
        <v>84</v>
      </c>
      <c r="G30" s="26">
        <v>83</v>
      </c>
      <c r="H30" s="29"/>
      <c r="I30" s="29"/>
      <c r="J30" s="29">
        <f t="shared" ref="J30:J44" si="17">ROUNDDOWN(AVERAGE(E30:I30),2)</f>
        <v>83</v>
      </c>
      <c r="K30" s="30">
        <f t="shared" si="12"/>
        <v>3</v>
      </c>
      <c r="L30" s="30">
        <f t="shared" si="13"/>
        <v>1</v>
      </c>
      <c r="M30" s="30">
        <f t="shared" si="14"/>
        <v>1.2048192771084338</v>
      </c>
      <c r="N30" s="30" t="str">
        <f t="shared" si="15"/>
        <v>ОДНОРОДНЫЕ</v>
      </c>
      <c r="O30" s="29">
        <f t="shared" si="16"/>
        <v>1494</v>
      </c>
    </row>
    <row r="31" spans="1:15" s="5" customFormat="1" x14ac:dyDescent="0.25">
      <c r="A31" s="23">
        <v>11</v>
      </c>
      <c r="B31" s="36" t="s">
        <v>40</v>
      </c>
      <c r="C31" s="19" t="s">
        <v>27</v>
      </c>
      <c r="D31" s="19">
        <v>90</v>
      </c>
      <c r="E31" s="25">
        <v>95</v>
      </c>
      <c r="F31" s="26">
        <v>97</v>
      </c>
      <c r="G31" s="26">
        <v>96</v>
      </c>
      <c r="H31" s="29"/>
      <c r="I31" s="29"/>
      <c r="J31" s="29">
        <f t="shared" si="17"/>
        <v>96</v>
      </c>
      <c r="K31" s="30">
        <f t="shared" si="12"/>
        <v>3</v>
      </c>
      <c r="L31" s="30">
        <f t="shared" si="13"/>
        <v>1</v>
      </c>
      <c r="M31" s="30">
        <f t="shared" si="14"/>
        <v>1.0416666666666665</v>
      </c>
      <c r="N31" s="30" t="str">
        <f t="shared" si="15"/>
        <v>ОДНОРОДНЫЕ</v>
      </c>
      <c r="O31" s="29">
        <f t="shared" si="16"/>
        <v>8640</v>
      </c>
    </row>
    <row r="32" spans="1:15" s="5" customFormat="1" x14ac:dyDescent="0.25">
      <c r="A32" s="23">
        <v>12</v>
      </c>
      <c r="B32" s="36" t="s">
        <v>41</v>
      </c>
      <c r="C32" s="19" t="s">
        <v>27</v>
      </c>
      <c r="D32" s="19">
        <v>80</v>
      </c>
      <c r="E32" s="25">
        <v>42</v>
      </c>
      <c r="F32" s="26">
        <v>44</v>
      </c>
      <c r="G32" s="26">
        <v>43</v>
      </c>
      <c r="H32" s="29"/>
      <c r="I32" s="29"/>
      <c r="J32" s="29">
        <f t="shared" si="17"/>
        <v>43</v>
      </c>
      <c r="K32" s="30">
        <f t="shared" si="12"/>
        <v>3</v>
      </c>
      <c r="L32" s="30">
        <f t="shared" si="13"/>
        <v>1</v>
      </c>
      <c r="M32" s="30">
        <f t="shared" si="14"/>
        <v>2.3255813953488373</v>
      </c>
      <c r="N32" s="30" t="str">
        <f t="shared" si="15"/>
        <v>ОДНОРОДНЫЕ</v>
      </c>
      <c r="O32" s="29">
        <f>D32*J32</f>
        <v>3440</v>
      </c>
    </row>
    <row r="33" spans="1:15" s="5" customFormat="1" x14ac:dyDescent="0.25">
      <c r="A33" s="23">
        <v>13</v>
      </c>
      <c r="B33" s="36" t="s">
        <v>42</v>
      </c>
      <c r="C33" s="19" t="s">
        <v>27</v>
      </c>
      <c r="D33" s="19">
        <v>70</v>
      </c>
      <c r="E33" s="25">
        <v>35</v>
      </c>
      <c r="F33" s="26">
        <v>37</v>
      </c>
      <c r="G33" s="26">
        <v>36</v>
      </c>
      <c r="H33" s="29"/>
      <c r="I33" s="29"/>
      <c r="J33" s="29">
        <f t="shared" si="17"/>
        <v>36</v>
      </c>
      <c r="K33" s="30">
        <f t="shared" si="12"/>
        <v>3</v>
      </c>
      <c r="L33" s="30">
        <f t="shared" si="13"/>
        <v>1</v>
      </c>
      <c r="M33" s="30">
        <f t="shared" si="14"/>
        <v>2.7777777777777777</v>
      </c>
      <c r="N33" s="30" t="str">
        <f t="shared" si="15"/>
        <v>ОДНОРОДНЫЕ</v>
      </c>
      <c r="O33" s="29">
        <f t="shared" ref="O33:O43" si="18">D33*J33</f>
        <v>2520</v>
      </c>
    </row>
    <row r="34" spans="1:15" s="5" customFormat="1" x14ac:dyDescent="0.25">
      <c r="A34" s="23">
        <v>14</v>
      </c>
      <c r="B34" s="36" t="s">
        <v>42</v>
      </c>
      <c r="C34" s="19" t="s">
        <v>27</v>
      </c>
      <c r="D34" s="19">
        <v>75</v>
      </c>
      <c r="E34" s="25">
        <v>65</v>
      </c>
      <c r="F34" s="26">
        <v>68</v>
      </c>
      <c r="G34" s="26">
        <v>66</v>
      </c>
      <c r="H34" s="33"/>
      <c r="I34" s="33"/>
      <c r="J34" s="33">
        <f t="shared" ref="J34:J35" si="19">ROUNDDOWN(AVERAGE(E34:I34),2)</f>
        <v>66.33</v>
      </c>
      <c r="K34" s="32">
        <f t="shared" ref="K34:K42" si="20">COUNT(E34:I34)</f>
        <v>3</v>
      </c>
      <c r="L34" s="32">
        <f t="shared" ref="L34:L42" si="21">STDEV(E34:I34)</f>
        <v>1.5275252316519468</v>
      </c>
      <c r="M34" s="32">
        <f t="shared" ref="M34:M42" si="22">L34/J34*100</f>
        <v>2.3029175812632996</v>
      </c>
      <c r="N34" s="32" t="str">
        <f t="shared" ref="N34:N42" si="23">IF(M34&lt;33,"ОДНОРОДНЫЕ","НЕОДНОРОДНЫЕ")</f>
        <v>ОДНОРОДНЫЕ</v>
      </c>
      <c r="O34" s="33">
        <f t="shared" ref="O34" si="24">D34*J34</f>
        <v>4974.75</v>
      </c>
    </row>
    <row r="35" spans="1:15" s="5" customFormat="1" x14ac:dyDescent="0.25">
      <c r="A35" s="23">
        <v>15</v>
      </c>
      <c r="B35" s="37" t="s">
        <v>43</v>
      </c>
      <c r="C35" s="19" t="s">
        <v>27</v>
      </c>
      <c r="D35" s="19">
        <v>70</v>
      </c>
      <c r="E35" s="25">
        <v>150</v>
      </c>
      <c r="F35" s="26">
        <v>155</v>
      </c>
      <c r="G35" s="26">
        <v>152</v>
      </c>
      <c r="H35" s="33"/>
      <c r="I35" s="33"/>
      <c r="J35" s="33">
        <f t="shared" si="19"/>
        <v>152.33000000000001</v>
      </c>
      <c r="K35" s="32">
        <f t="shared" si="20"/>
        <v>3</v>
      </c>
      <c r="L35" s="32">
        <f t="shared" si="21"/>
        <v>2.5166114784235836</v>
      </c>
      <c r="M35" s="32">
        <f t="shared" si="22"/>
        <v>1.6520786965296286</v>
      </c>
      <c r="N35" s="32" t="str">
        <f t="shared" si="23"/>
        <v>ОДНОРОДНЫЕ</v>
      </c>
      <c r="O35" s="33">
        <f>D35*J35</f>
        <v>10663.1</v>
      </c>
    </row>
    <row r="36" spans="1:15" s="5" customFormat="1" x14ac:dyDescent="0.25">
      <c r="A36" s="23">
        <v>16</v>
      </c>
      <c r="B36" s="37" t="s">
        <v>44</v>
      </c>
      <c r="C36" s="19" t="s">
        <v>58</v>
      </c>
      <c r="D36" s="19">
        <v>40</v>
      </c>
      <c r="E36" s="25">
        <v>70</v>
      </c>
      <c r="F36" s="26">
        <v>75</v>
      </c>
      <c r="G36" s="26">
        <v>73</v>
      </c>
      <c r="H36" s="33"/>
      <c r="I36" s="33"/>
      <c r="J36" s="33">
        <f>ROUNDDOWN(AVERAGE(E36:I36),2)</f>
        <v>72.66</v>
      </c>
      <c r="K36" s="32">
        <f t="shared" si="20"/>
        <v>3</v>
      </c>
      <c r="L36" s="32">
        <f t="shared" si="21"/>
        <v>2.5166114784235831</v>
      </c>
      <c r="M36" s="32">
        <f t="shared" si="22"/>
        <v>3.4635445615518625</v>
      </c>
      <c r="N36" s="32" t="str">
        <f t="shared" si="23"/>
        <v>ОДНОРОДНЫЕ</v>
      </c>
      <c r="O36" s="33">
        <f t="shared" ref="O36:O38" si="25">D36*J36</f>
        <v>2906.3999999999996</v>
      </c>
    </row>
    <row r="37" spans="1:15" s="5" customFormat="1" x14ac:dyDescent="0.25">
      <c r="A37" s="23">
        <v>17</v>
      </c>
      <c r="B37" s="37" t="s">
        <v>45</v>
      </c>
      <c r="C37" s="19" t="s">
        <v>27</v>
      </c>
      <c r="D37" s="19">
        <v>65</v>
      </c>
      <c r="E37" s="25">
        <v>250</v>
      </c>
      <c r="F37" s="26">
        <v>259</v>
      </c>
      <c r="G37" s="26">
        <v>251</v>
      </c>
      <c r="H37" s="33"/>
      <c r="I37" s="33"/>
      <c r="J37" s="33">
        <f t="shared" ref="J37:J42" si="26">ROUNDDOWN(AVERAGE(E37:I37),2)</f>
        <v>253.33</v>
      </c>
      <c r="K37" s="32">
        <f t="shared" si="20"/>
        <v>3</v>
      </c>
      <c r="L37" s="32">
        <f t="shared" si="21"/>
        <v>4.9328828623162471</v>
      </c>
      <c r="M37" s="32">
        <f t="shared" si="22"/>
        <v>1.9472162248120028</v>
      </c>
      <c r="N37" s="32" t="str">
        <f t="shared" si="23"/>
        <v>ОДНОРОДНЫЕ</v>
      </c>
      <c r="O37" s="33">
        <f t="shared" si="25"/>
        <v>16466.45</v>
      </c>
    </row>
    <row r="38" spans="1:15" s="5" customFormat="1" x14ac:dyDescent="0.25">
      <c r="A38" s="23">
        <v>18</v>
      </c>
      <c r="B38" s="37" t="s">
        <v>45</v>
      </c>
      <c r="C38" s="19" t="s">
        <v>27</v>
      </c>
      <c r="D38" s="19">
        <v>50</v>
      </c>
      <c r="E38" s="25">
        <v>370</v>
      </c>
      <c r="F38" s="26">
        <v>378</v>
      </c>
      <c r="G38" s="26">
        <v>372</v>
      </c>
      <c r="H38" s="33"/>
      <c r="I38" s="33"/>
      <c r="J38" s="33">
        <f t="shared" si="26"/>
        <v>373.33</v>
      </c>
      <c r="K38" s="32">
        <f t="shared" si="20"/>
        <v>3</v>
      </c>
      <c r="L38" s="32">
        <f t="shared" si="21"/>
        <v>4.1633319989322661</v>
      </c>
      <c r="M38" s="32">
        <f t="shared" si="22"/>
        <v>1.1151881710369556</v>
      </c>
      <c r="N38" s="32" t="str">
        <f t="shared" si="23"/>
        <v>ОДНОРОДНЫЕ</v>
      </c>
      <c r="O38" s="33">
        <f t="shared" si="25"/>
        <v>18666.5</v>
      </c>
    </row>
    <row r="39" spans="1:15" s="5" customFormat="1" x14ac:dyDescent="0.25">
      <c r="A39" s="23">
        <v>19</v>
      </c>
      <c r="B39" s="37" t="s">
        <v>46</v>
      </c>
      <c r="C39" s="19" t="s">
        <v>27</v>
      </c>
      <c r="D39" s="19">
        <v>37</v>
      </c>
      <c r="E39" s="25">
        <v>90</v>
      </c>
      <c r="F39" s="26">
        <v>95</v>
      </c>
      <c r="G39" s="26">
        <v>93</v>
      </c>
      <c r="H39" s="33"/>
      <c r="I39" s="33"/>
      <c r="J39" s="33">
        <f t="shared" si="26"/>
        <v>92.66</v>
      </c>
      <c r="K39" s="32">
        <f t="shared" si="20"/>
        <v>3</v>
      </c>
      <c r="L39" s="32">
        <f t="shared" si="21"/>
        <v>2.5166114784235831</v>
      </c>
      <c r="M39" s="32">
        <f t="shared" si="22"/>
        <v>2.7159631755057019</v>
      </c>
      <c r="N39" s="32" t="str">
        <f t="shared" si="23"/>
        <v>ОДНОРОДНЫЕ</v>
      </c>
      <c r="O39" s="33">
        <f>D39*J39</f>
        <v>3428.42</v>
      </c>
    </row>
    <row r="40" spans="1:15" s="5" customFormat="1" x14ac:dyDescent="0.25">
      <c r="A40" s="23">
        <v>20</v>
      </c>
      <c r="B40" s="37" t="s">
        <v>46</v>
      </c>
      <c r="C40" s="19" t="s">
        <v>27</v>
      </c>
      <c r="D40" s="19">
        <v>37</v>
      </c>
      <c r="E40" s="25">
        <v>80</v>
      </c>
      <c r="F40" s="26">
        <v>88</v>
      </c>
      <c r="G40" s="26">
        <v>82</v>
      </c>
      <c r="H40" s="33"/>
      <c r="I40" s="33"/>
      <c r="J40" s="33">
        <f t="shared" si="26"/>
        <v>83.33</v>
      </c>
      <c r="K40" s="32">
        <f t="shared" si="20"/>
        <v>3</v>
      </c>
      <c r="L40" s="32">
        <f t="shared" si="21"/>
        <v>4.1633319989322652</v>
      </c>
      <c r="M40" s="32">
        <f t="shared" si="22"/>
        <v>4.9961982466485848</v>
      </c>
      <c r="N40" s="32" t="str">
        <f t="shared" si="23"/>
        <v>ОДНОРОДНЫЕ</v>
      </c>
      <c r="O40" s="33">
        <f t="shared" ref="O40:O41" si="27">D40*J40</f>
        <v>3083.21</v>
      </c>
    </row>
    <row r="41" spans="1:15" s="5" customFormat="1" ht="15" customHeight="1" x14ac:dyDescent="0.25">
      <c r="A41" s="23">
        <v>21</v>
      </c>
      <c r="B41" s="37" t="s">
        <v>46</v>
      </c>
      <c r="C41" s="19" t="s">
        <v>27</v>
      </c>
      <c r="D41" s="19">
        <v>50</v>
      </c>
      <c r="E41" s="25">
        <v>70</v>
      </c>
      <c r="F41" s="26">
        <v>75</v>
      </c>
      <c r="G41" s="26">
        <v>72</v>
      </c>
      <c r="H41" s="33"/>
      <c r="I41" s="33"/>
      <c r="J41" s="33">
        <f t="shared" si="26"/>
        <v>72.33</v>
      </c>
      <c r="K41" s="32">
        <f t="shared" si="20"/>
        <v>3</v>
      </c>
      <c r="L41" s="32">
        <f t="shared" si="21"/>
        <v>2.5166114784235831</v>
      </c>
      <c r="M41" s="32">
        <f t="shared" si="22"/>
        <v>3.4793467142590671</v>
      </c>
      <c r="N41" s="32" t="str">
        <f t="shared" si="23"/>
        <v>ОДНОРОДНЫЕ</v>
      </c>
      <c r="O41" s="33">
        <f t="shared" si="27"/>
        <v>3616.5</v>
      </c>
    </row>
    <row r="42" spans="1:15" s="5" customFormat="1" ht="45" x14ac:dyDescent="0.25">
      <c r="A42" s="23">
        <v>22</v>
      </c>
      <c r="B42" s="37" t="s">
        <v>47</v>
      </c>
      <c r="C42" s="19" t="s">
        <v>27</v>
      </c>
      <c r="D42" s="19">
        <v>20</v>
      </c>
      <c r="E42" s="25">
        <v>250</v>
      </c>
      <c r="F42" s="26">
        <v>255</v>
      </c>
      <c r="G42" s="26">
        <v>253</v>
      </c>
      <c r="H42" s="33"/>
      <c r="I42" s="33"/>
      <c r="J42" s="33">
        <f t="shared" si="26"/>
        <v>252.66</v>
      </c>
      <c r="K42" s="32">
        <f t="shared" si="20"/>
        <v>3</v>
      </c>
      <c r="L42" s="32">
        <f t="shared" si="21"/>
        <v>2.5166114784235836</v>
      </c>
      <c r="M42" s="32">
        <f t="shared" si="22"/>
        <v>0.99604665496065214</v>
      </c>
      <c r="N42" s="32" t="str">
        <f t="shared" si="23"/>
        <v>ОДНОРОДНЫЕ</v>
      </c>
      <c r="O42" s="33">
        <f>D42*J42</f>
        <v>5053.2</v>
      </c>
    </row>
    <row r="43" spans="1:15" s="5" customFormat="1" x14ac:dyDescent="0.25">
      <c r="A43" s="23">
        <v>23</v>
      </c>
      <c r="B43" s="37" t="s">
        <v>48</v>
      </c>
      <c r="C43" s="19" t="s">
        <v>58</v>
      </c>
      <c r="D43" s="19">
        <v>35</v>
      </c>
      <c r="E43" s="25">
        <v>180</v>
      </c>
      <c r="F43" s="26">
        <v>183</v>
      </c>
      <c r="G43" s="26">
        <v>182</v>
      </c>
      <c r="H43" s="29"/>
      <c r="I43" s="29"/>
      <c r="J43" s="29">
        <f t="shared" si="17"/>
        <v>181.66</v>
      </c>
      <c r="K43" s="30">
        <f t="shared" si="12"/>
        <v>3</v>
      </c>
      <c r="L43" s="30">
        <f t="shared" si="13"/>
        <v>1.5275252316519468</v>
      </c>
      <c r="M43" s="30">
        <f t="shared" si="14"/>
        <v>0.84087043468674816</v>
      </c>
      <c r="N43" s="30" t="str">
        <f t="shared" si="15"/>
        <v>ОДНОРОДНЫЕ</v>
      </c>
      <c r="O43" s="29">
        <f t="shared" si="18"/>
        <v>6358.0999999999995</v>
      </c>
    </row>
    <row r="44" spans="1:15" s="5" customFormat="1" ht="30" x14ac:dyDescent="0.25">
      <c r="A44" s="23">
        <v>24</v>
      </c>
      <c r="B44" s="37" t="s">
        <v>49</v>
      </c>
      <c r="C44" s="19" t="s">
        <v>27</v>
      </c>
      <c r="D44" s="19">
        <v>14</v>
      </c>
      <c r="E44" s="25">
        <v>350</v>
      </c>
      <c r="F44" s="26">
        <v>357</v>
      </c>
      <c r="G44" s="26">
        <v>355</v>
      </c>
      <c r="H44" s="29"/>
      <c r="I44" s="29"/>
      <c r="J44" s="29">
        <f t="shared" si="17"/>
        <v>354</v>
      </c>
      <c r="K44" s="30">
        <f t="shared" si="12"/>
        <v>3</v>
      </c>
      <c r="L44" s="30">
        <f t="shared" si="13"/>
        <v>3.6055512754639891</v>
      </c>
      <c r="M44" s="30">
        <f t="shared" si="14"/>
        <v>1.0185173094531044</v>
      </c>
      <c r="N44" s="30" t="str">
        <f t="shared" si="15"/>
        <v>ОДНОРОДНЫЕ</v>
      </c>
      <c r="O44" s="29">
        <f>D44*J44</f>
        <v>4956</v>
      </c>
    </row>
    <row r="45" spans="1:15" s="5" customFormat="1" x14ac:dyDescent="0.25">
      <c r="A45" s="23">
        <v>25</v>
      </c>
      <c r="B45" s="37" t="s">
        <v>50</v>
      </c>
      <c r="C45" s="19" t="s">
        <v>27</v>
      </c>
      <c r="D45" s="19">
        <v>11</v>
      </c>
      <c r="E45" s="25">
        <v>1200</v>
      </c>
      <c r="F45" s="26">
        <v>1204</v>
      </c>
      <c r="G45" s="26">
        <v>1202</v>
      </c>
      <c r="H45" s="27"/>
      <c r="I45" s="27"/>
      <c r="J45" s="27">
        <f>ROUNDDOWN(AVERAGE(E45:I45),2)</f>
        <v>1202</v>
      </c>
      <c r="K45" s="28">
        <f t="shared" ref="K45" si="28">COUNT(E45:I45)</f>
        <v>3</v>
      </c>
      <c r="L45" s="28">
        <f t="shared" ref="L45" si="29">STDEV(E45:I45)</f>
        <v>2</v>
      </c>
      <c r="M45" s="28">
        <f t="shared" ref="M45" si="30">L45/J45*100</f>
        <v>0.16638935108153077</v>
      </c>
      <c r="N45" s="28" t="str">
        <f t="shared" ref="N45" si="31">IF(M45&lt;33,"ОДНОРОДНЫЕ","НЕОДНОРОДНЫЕ")</f>
        <v>ОДНОРОДНЫЕ</v>
      </c>
      <c r="O45" s="27">
        <f t="shared" ref="O45" si="32">D45*J45</f>
        <v>13222</v>
      </c>
    </row>
    <row r="46" spans="1:15" s="5" customFormat="1" x14ac:dyDescent="0.25">
      <c r="A46" s="23">
        <v>26</v>
      </c>
      <c r="B46" s="37" t="s">
        <v>51</v>
      </c>
      <c r="C46" s="19" t="s">
        <v>27</v>
      </c>
      <c r="D46" s="19">
        <v>120</v>
      </c>
      <c r="E46" s="25">
        <v>380</v>
      </c>
      <c r="F46" s="26">
        <v>384</v>
      </c>
      <c r="G46" s="26">
        <v>382</v>
      </c>
      <c r="H46" s="27"/>
      <c r="I46" s="27"/>
      <c r="J46" s="27">
        <f t="shared" ref="J46:J52" si="33">ROUNDDOWN(AVERAGE(E46:I46),2)</f>
        <v>382</v>
      </c>
      <c r="K46" s="28">
        <f t="shared" ref="K46:K49" si="34">COUNT(E46:I46)</f>
        <v>3</v>
      </c>
      <c r="L46" s="28">
        <f t="shared" ref="L46:L49" si="35">STDEV(E46:I46)</f>
        <v>2</v>
      </c>
      <c r="M46" s="28">
        <f t="shared" ref="M46:M49" si="36">L46/J46*100</f>
        <v>0.52356020942408377</v>
      </c>
      <c r="N46" s="28" t="str">
        <f t="shared" ref="N46:N49" si="37">IF(M46&lt;33,"ОДНОРОДНЫЕ","НЕОДНОРОДНЫЕ")</f>
        <v>ОДНОРОДНЫЕ</v>
      </c>
      <c r="O46" s="27">
        <f t="shared" ref="O46:O47" si="38">D46*J46</f>
        <v>45840</v>
      </c>
    </row>
    <row r="47" spans="1:15" s="5" customFormat="1" x14ac:dyDescent="0.25">
      <c r="A47" s="23">
        <v>27</v>
      </c>
      <c r="B47" s="37" t="s">
        <v>52</v>
      </c>
      <c r="C47" s="19" t="s">
        <v>27</v>
      </c>
      <c r="D47" s="19">
        <v>5</v>
      </c>
      <c r="E47" s="25">
        <v>350</v>
      </c>
      <c r="F47" s="26">
        <v>352</v>
      </c>
      <c r="G47" s="26">
        <v>351</v>
      </c>
      <c r="H47" s="27"/>
      <c r="I47" s="27"/>
      <c r="J47" s="27">
        <f t="shared" si="33"/>
        <v>351</v>
      </c>
      <c r="K47" s="28">
        <f t="shared" si="34"/>
        <v>3</v>
      </c>
      <c r="L47" s="28">
        <f t="shared" si="35"/>
        <v>1</v>
      </c>
      <c r="M47" s="28">
        <f t="shared" si="36"/>
        <v>0.28490028490028491</v>
      </c>
      <c r="N47" s="28" t="str">
        <f t="shared" si="37"/>
        <v>ОДНОРОДНЫЕ</v>
      </c>
      <c r="O47" s="27">
        <f t="shared" si="38"/>
        <v>1755</v>
      </c>
    </row>
    <row r="48" spans="1:15" s="5" customFormat="1" x14ac:dyDescent="0.25">
      <c r="A48" s="23">
        <v>28</v>
      </c>
      <c r="B48" s="37" t="s">
        <v>53</v>
      </c>
      <c r="C48" s="19" t="s">
        <v>27</v>
      </c>
      <c r="D48" s="19">
        <v>158</v>
      </c>
      <c r="E48" s="25">
        <v>210</v>
      </c>
      <c r="F48" s="26">
        <v>212</v>
      </c>
      <c r="G48" s="26">
        <v>211</v>
      </c>
      <c r="H48" s="27"/>
      <c r="I48" s="27"/>
      <c r="J48" s="27">
        <f t="shared" si="33"/>
        <v>211</v>
      </c>
      <c r="K48" s="28">
        <f t="shared" si="34"/>
        <v>3</v>
      </c>
      <c r="L48" s="28">
        <f t="shared" si="35"/>
        <v>1</v>
      </c>
      <c r="M48" s="28">
        <f t="shared" si="36"/>
        <v>0.47393364928909953</v>
      </c>
      <c r="N48" s="28" t="str">
        <f t="shared" si="37"/>
        <v>ОДНОРОДНЫЕ</v>
      </c>
      <c r="O48" s="27">
        <f>D48*J48</f>
        <v>33338</v>
      </c>
    </row>
    <row r="49" spans="1:17" s="5" customFormat="1" ht="30" x14ac:dyDescent="0.25">
      <c r="A49" s="23">
        <v>29</v>
      </c>
      <c r="B49" s="37" t="s">
        <v>54</v>
      </c>
      <c r="C49" s="19" t="s">
        <v>27</v>
      </c>
      <c r="D49" s="19">
        <v>72</v>
      </c>
      <c r="E49" s="25">
        <v>310</v>
      </c>
      <c r="F49" s="26">
        <v>312</v>
      </c>
      <c r="G49" s="26">
        <v>311</v>
      </c>
      <c r="H49" s="33"/>
      <c r="I49" s="33"/>
      <c r="J49" s="33">
        <f t="shared" ref="J49" si="39">ROUNDDOWN(AVERAGE(E49:I49),2)</f>
        <v>311</v>
      </c>
      <c r="K49" s="32">
        <f t="shared" si="34"/>
        <v>3</v>
      </c>
      <c r="L49" s="32">
        <f t="shared" si="35"/>
        <v>1</v>
      </c>
      <c r="M49" s="32">
        <f t="shared" si="36"/>
        <v>0.32154340836012862</v>
      </c>
      <c r="N49" s="32" t="str">
        <f t="shared" si="37"/>
        <v>ОДНОРОДНЫЕ</v>
      </c>
      <c r="O49" s="33">
        <f t="shared" ref="O49" si="40">D49*J49</f>
        <v>22392</v>
      </c>
    </row>
    <row r="50" spans="1:17" s="5" customFormat="1" ht="45" x14ac:dyDescent="0.25">
      <c r="A50" s="23">
        <v>30</v>
      </c>
      <c r="B50" s="37" t="s">
        <v>55</v>
      </c>
      <c r="C50" s="19" t="s">
        <v>27</v>
      </c>
      <c r="D50" s="19">
        <v>84</v>
      </c>
      <c r="E50" s="25">
        <v>310</v>
      </c>
      <c r="F50" s="26">
        <v>312</v>
      </c>
      <c r="G50" s="26">
        <v>311</v>
      </c>
      <c r="H50" s="21"/>
      <c r="I50" s="21"/>
      <c r="J50" s="27">
        <f t="shared" si="33"/>
        <v>311</v>
      </c>
      <c r="K50" s="20">
        <f t="shared" ref="K50:K51" si="41">COUNT(E50:I50)</f>
        <v>3</v>
      </c>
      <c r="L50" s="20">
        <f t="shared" ref="L50:L51" si="42">STDEV(E50:I50)</f>
        <v>1</v>
      </c>
      <c r="M50" s="20">
        <f t="shared" ref="M50:M51" si="43">L50/J50*100</f>
        <v>0.32154340836012862</v>
      </c>
      <c r="N50" s="20" t="str">
        <f t="shared" ref="N50:N51" si="44">IF(M50&lt;33,"ОДНОРОДНЫЕ","НЕОДНОРОДНЫЕ")</f>
        <v>ОДНОРОДНЫЕ</v>
      </c>
      <c r="O50" s="21">
        <f t="shared" ref="O50:O51" si="45">D50*J50</f>
        <v>26124</v>
      </c>
    </row>
    <row r="51" spans="1:17" s="5" customFormat="1" ht="15" customHeight="1" x14ac:dyDescent="0.25">
      <c r="A51" s="23">
        <v>31</v>
      </c>
      <c r="B51" s="37" t="s">
        <v>56</v>
      </c>
      <c r="C51" s="19" t="s">
        <v>27</v>
      </c>
      <c r="D51" s="19">
        <v>84</v>
      </c>
      <c r="E51" s="25">
        <v>160</v>
      </c>
      <c r="F51" s="26">
        <v>165</v>
      </c>
      <c r="G51" s="26">
        <v>163</v>
      </c>
      <c r="H51" s="22"/>
      <c r="I51" s="21"/>
      <c r="J51" s="27">
        <f t="shared" si="33"/>
        <v>162.66</v>
      </c>
      <c r="K51" s="20">
        <f t="shared" si="41"/>
        <v>3</v>
      </c>
      <c r="L51" s="20">
        <f t="shared" si="42"/>
        <v>2.5166114784235836</v>
      </c>
      <c r="M51" s="20">
        <f t="shared" si="43"/>
        <v>1.5471606285648491</v>
      </c>
      <c r="N51" s="20" t="str">
        <f t="shared" si="44"/>
        <v>ОДНОРОДНЫЕ</v>
      </c>
      <c r="O51" s="21">
        <f t="shared" si="45"/>
        <v>13663.44</v>
      </c>
    </row>
    <row r="52" spans="1:17" s="5" customFormat="1" ht="30" x14ac:dyDescent="0.25">
      <c r="A52" s="23">
        <v>32</v>
      </c>
      <c r="B52" s="37" t="s">
        <v>57</v>
      </c>
      <c r="C52" s="19" t="s">
        <v>27</v>
      </c>
      <c r="D52" s="19">
        <v>84</v>
      </c>
      <c r="E52" s="25">
        <v>330</v>
      </c>
      <c r="F52" s="26">
        <v>334</v>
      </c>
      <c r="G52" s="26">
        <v>332</v>
      </c>
      <c r="H52" s="22"/>
      <c r="I52" s="15"/>
      <c r="J52" s="27">
        <f t="shared" si="33"/>
        <v>332</v>
      </c>
      <c r="K52" s="12">
        <f t="shared" ref="K52" si="46">COUNT(E52:I52)</f>
        <v>3</v>
      </c>
      <c r="L52" s="12">
        <f t="shared" ref="L52" si="47">STDEV(E52:I52)</f>
        <v>2</v>
      </c>
      <c r="M52" s="12">
        <f t="shared" ref="M52" si="48">L52/J52*100</f>
        <v>0.60240963855421692</v>
      </c>
      <c r="N52" s="12" t="str">
        <f t="shared" ref="N52" si="49">IF(M52&lt;33,"ОДНОРОДНЫЕ","НЕОДНОРОДНЫЕ")</f>
        <v>ОДНОРОДНЫЕ</v>
      </c>
      <c r="O52" s="15">
        <f>D52*J52</f>
        <v>27888</v>
      </c>
    </row>
    <row r="53" spans="1:17" s="5" customFormat="1" x14ac:dyDescent="0.25">
      <c r="A53" s="12"/>
      <c r="B53" s="16"/>
      <c r="C53" s="17"/>
      <c r="D53" s="24"/>
      <c r="E53" s="15">
        <f>SUMPRODUCT($D$21:$D$52,E21:E52)</f>
        <v>335111</v>
      </c>
      <c r="F53" s="29">
        <f t="shared" ref="F53:G53" si="50">SUMPRODUCT($D$21:$D$52,F21:F52)</f>
        <v>341721</v>
      </c>
      <c r="G53" s="29">
        <f t="shared" si="50"/>
        <v>338192</v>
      </c>
      <c r="H53" s="15"/>
      <c r="I53" s="15"/>
      <c r="J53" s="15"/>
      <c r="K53" s="12"/>
      <c r="L53" s="12"/>
      <c r="M53" s="12"/>
      <c r="N53" s="12"/>
      <c r="O53" s="15"/>
    </row>
    <row r="54" spans="1:17" s="6" customFormat="1" x14ac:dyDescent="0.25">
      <c r="A54" s="14"/>
      <c r="B54" s="14"/>
      <c r="C54" s="14"/>
      <c r="D54" s="14"/>
      <c r="E54" s="4"/>
      <c r="F54" s="4"/>
      <c r="G54" s="4"/>
      <c r="H54" s="4"/>
      <c r="I54" s="4"/>
      <c r="J54" s="4"/>
      <c r="K54" s="14"/>
      <c r="L54" s="14"/>
      <c r="M54" s="14"/>
      <c r="N54" s="14"/>
      <c r="O54" s="4"/>
    </row>
    <row r="55" spans="1:17" s="9" customFormat="1" x14ac:dyDescent="0.25">
      <c r="A55" s="42" t="s">
        <v>22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Q55" s="34"/>
    </row>
    <row r="56" spans="1:17" s="9" customFormat="1" x14ac:dyDescent="0.25">
      <c r="A56" s="43" t="s">
        <v>21</v>
      </c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</row>
    <row r="57" spans="1:17" s="9" customFormat="1" ht="15" customHeight="1" x14ac:dyDescent="0.2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</row>
    <row r="58" spans="1:17" s="9" customFormat="1" x14ac:dyDescent="0.25">
      <c r="A58" s="40" t="s">
        <v>62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10"/>
      <c r="Q58" s="10"/>
    </row>
    <row r="62" spans="1:17" x14ac:dyDescent="0.25">
      <c r="M62" s="31"/>
    </row>
    <row r="64" spans="1:17" x14ac:dyDescent="0.25">
      <c r="N64" s="31"/>
    </row>
  </sheetData>
  <mergeCells count="17">
    <mergeCell ref="N19:N20"/>
    <mergeCell ref="A19:A20"/>
    <mergeCell ref="B19:B20"/>
    <mergeCell ref="C19:D19"/>
    <mergeCell ref="A58:O58"/>
    <mergeCell ref="L13:M13"/>
    <mergeCell ref="B15:N15"/>
    <mergeCell ref="A55:O55"/>
    <mergeCell ref="A56:O56"/>
    <mergeCell ref="A57:O57"/>
    <mergeCell ref="O19:O20"/>
    <mergeCell ref="A18:B18"/>
    <mergeCell ref="C18:D18"/>
    <mergeCell ref="J19:J20"/>
    <mergeCell ref="K19:K20"/>
    <mergeCell ref="L19:L20"/>
    <mergeCell ref="M19:M20"/>
  </mergeCells>
  <conditionalFormatting sqref="N50:N53">
    <cfRule type="containsText" dxfId="89" priority="94" operator="containsText" text="НЕ">
      <formula>NOT(ISERROR(SEARCH("НЕ",N50)))</formula>
    </cfRule>
    <cfRule type="containsText" dxfId="88" priority="95" operator="containsText" text="ОДНОРОДНЫЕ">
      <formula>NOT(ISERROR(SEARCH("ОДНОРОДНЫЕ",N50)))</formula>
    </cfRule>
    <cfRule type="containsText" dxfId="87" priority="96" operator="containsText" text="НЕОДНОРОДНЫЕ">
      <formula>NOT(ISERROR(SEARCH("НЕОДНОРОДНЫЕ",N50)))</formula>
    </cfRule>
  </conditionalFormatting>
  <conditionalFormatting sqref="N50:N53">
    <cfRule type="containsText" dxfId="86" priority="91" operator="containsText" text="НЕОДНОРОДНЫЕ">
      <formula>NOT(ISERROR(SEARCH("НЕОДНОРОДНЫЕ",N50)))</formula>
    </cfRule>
    <cfRule type="containsText" dxfId="85" priority="92" operator="containsText" text="ОДНОРОДНЫЕ">
      <formula>NOT(ISERROR(SEARCH("ОДНОРОДНЫЕ",N50)))</formula>
    </cfRule>
    <cfRule type="containsText" dxfId="84" priority="93" operator="containsText" text="НЕОДНОРОДНЫЕ">
      <formula>NOT(ISERROR(SEARCH("НЕОДНОРОДНЫЕ",N50)))</formula>
    </cfRule>
  </conditionalFormatting>
  <conditionalFormatting sqref="N46:N48">
    <cfRule type="containsText" dxfId="83" priority="82" operator="containsText" text="НЕ">
      <formula>NOT(ISERROR(SEARCH("НЕ",N46)))</formula>
    </cfRule>
    <cfRule type="containsText" dxfId="82" priority="83" operator="containsText" text="ОДНОРОДНЫЕ">
      <formula>NOT(ISERROR(SEARCH("ОДНОРОДНЫЕ",N46)))</formula>
    </cfRule>
    <cfRule type="containsText" dxfId="81" priority="84" operator="containsText" text="НЕОДНОРОДНЫЕ">
      <formula>NOT(ISERROR(SEARCH("НЕОДНОРОДНЫЕ",N46)))</formula>
    </cfRule>
  </conditionalFormatting>
  <conditionalFormatting sqref="N46:N48">
    <cfRule type="containsText" dxfId="80" priority="79" operator="containsText" text="НЕОДНОРОДНЫЕ">
      <formula>NOT(ISERROR(SEARCH("НЕОДНОРОДНЫЕ",N46)))</formula>
    </cfRule>
    <cfRule type="containsText" dxfId="79" priority="80" operator="containsText" text="ОДНОРОДНЫЕ">
      <formula>NOT(ISERROR(SEARCH("ОДНОРОДНЫЕ",N46)))</formula>
    </cfRule>
    <cfRule type="containsText" dxfId="78" priority="81" operator="containsText" text="НЕОДНОРОДНЫЕ">
      <formula>NOT(ISERROR(SEARCH("НЕОДНОРОДНЫЕ",N46)))</formula>
    </cfRule>
  </conditionalFormatting>
  <conditionalFormatting sqref="N45">
    <cfRule type="containsText" dxfId="77" priority="76" operator="containsText" text="НЕ">
      <formula>NOT(ISERROR(SEARCH("НЕ",N45)))</formula>
    </cfRule>
    <cfRule type="containsText" dxfId="76" priority="77" operator="containsText" text="ОДНОРОДНЫЕ">
      <formula>NOT(ISERROR(SEARCH("ОДНОРОДНЫЕ",N45)))</formula>
    </cfRule>
    <cfRule type="containsText" dxfId="75" priority="78" operator="containsText" text="НЕОДНОРОДНЫЕ">
      <formula>NOT(ISERROR(SEARCH("НЕОДНОРОДНЫЕ",N45)))</formula>
    </cfRule>
  </conditionalFormatting>
  <conditionalFormatting sqref="N45">
    <cfRule type="containsText" dxfId="74" priority="73" operator="containsText" text="НЕОДНОРОДНЫЕ">
      <formula>NOT(ISERROR(SEARCH("НЕОДНОРОДНЫЕ",N45)))</formula>
    </cfRule>
    <cfRule type="containsText" dxfId="73" priority="74" operator="containsText" text="ОДНОРОДНЫЕ">
      <formula>NOT(ISERROR(SEARCH("ОДНОРОДНЫЕ",N45)))</formula>
    </cfRule>
    <cfRule type="containsText" dxfId="72" priority="75" operator="containsText" text="НЕОДНОРОДНЫЕ">
      <formula>NOT(ISERROR(SEARCH("НЕОДНОРОДНЫЕ",N45)))</formula>
    </cfRule>
  </conditionalFormatting>
  <conditionalFormatting sqref="N33 N43:N44">
    <cfRule type="containsText" dxfId="71" priority="70" operator="containsText" text="НЕ">
      <formula>NOT(ISERROR(SEARCH("НЕ",N33)))</formula>
    </cfRule>
    <cfRule type="containsText" dxfId="70" priority="71" operator="containsText" text="ОДНОРОДНЫЕ">
      <formula>NOT(ISERROR(SEARCH("ОДНОРОДНЫЕ",N33)))</formula>
    </cfRule>
    <cfRule type="containsText" dxfId="69" priority="72" operator="containsText" text="НЕОДНОРОДНЫЕ">
      <formula>NOT(ISERROR(SEARCH("НЕОДНОРОДНЫЕ",N33)))</formula>
    </cfRule>
  </conditionalFormatting>
  <conditionalFormatting sqref="N33 N43:N44">
    <cfRule type="containsText" dxfId="68" priority="67" operator="containsText" text="НЕОДНОРОДНЫЕ">
      <formula>NOT(ISERROR(SEARCH("НЕОДНОРОДНЫЕ",N33)))</formula>
    </cfRule>
    <cfRule type="containsText" dxfId="67" priority="68" operator="containsText" text="ОДНОРОДНЫЕ">
      <formula>NOT(ISERROR(SEARCH("ОДНОРОДНЫЕ",N33)))</formula>
    </cfRule>
    <cfRule type="containsText" dxfId="66" priority="69" operator="containsText" text="НЕОДНОРОДНЫЕ">
      <formula>NOT(ISERROR(SEARCH("НЕОДНОРОДНЫЕ",N33)))</formula>
    </cfRule>
  </conditionalFormatting>
  <conditionalFormatting sqref="N30:N32">
    <cfRule type="containsText" dxfId="65" priority="64" operator="containsText" text="НЕ">
      <formula>NOT(ISERROR(SEARCH("НЕ",N30)))</formula>
    </cfRule>
    <cfRule type="containsText" dxfId="64" priority="65" operator="containsText" text="ОДНОРОДНЫЕ">
      <formula>NOT(ISERROR(SEARCH("ОДНОРОДНЫЕ",N30)))</formula>
    </cfRule>
    <cfRule type="containsText" dxfId="63" priority="66" operator="containsText" text="НЕОДНОРОДНЫЕ">
      <formula>NOT(ISERROR(SEARCH("НЕОДНОРОДНЫЕ",N30)))</formula>
    </cfRule>
  </conditionalFormatting>
  <conditionalFormatting sqref="N30:N32">
    <cfRule type="containsText" dxfId="62" priority="61" operator="containsText" text="НЕОДНОРОДНЫЕ">
      <formula>NOT(ISERROR(SEARCH("НЕОДНОРОДНЫЕ",N30)))</formula>
    </cfRule>
    <cfRule type="containsText" dxfId="61" priority="62" operator="containsText" text="ОДНОРОДНЫЕ">
      <formula>NOT(ISERROR(SEARCH("ОДНОРОДНЫЕ",N30)))</formula>
    </cfRule>
    <cfRule type="containsText" dxfId="60" priority="63" operator="containsText" text="НЕОДНОРОДНЫЕ">
      <formula>NOT(ISERROR(SEARCH("НЕОДНОРОДНЫЕ",N30)))</formula>
    </cfRule>
  </conditionalFormatting>
  <conditionalFormatting sqref="N29">
    <cfRule type="containsText" dxfId="59" priority="58" operator="containsText" text="НЕ">
      <formula>NOT(ISERROR(SEARCH("НЕ",N29)))</formula>
    </cfRule>
    <cfRule type="containsText" dxfId="58" priority="59" operator="containsText" text="ОДНОРОДНЫЕ">
      <formula>NOT(ISERROR(SEARCH("ОДНОРОДНЫЕ",N29)))</formula>
    </cfRule>
    <cfRule type="containsText" dxfId="57" priority="60" operator="containsText" text="НЕОДНОРОДНЫЕ">
      <formula>NOT(ISERROR(SEARCH("НЕОДНОРОДНЫЕ",N29)))</formula>
    </cfRule>
  </conditionalFormatting>
  <conditionalFormatting sqref="N29">
    <cfRule type="containsText" dxfId="56" priority="55" operator="containsText" text="НЕОДНОРОДНЫЕ">
      <formula>NOT(ISERROR(SEARCH("НЕОДНОРОДНЫЕ",N29)))</formula>
    </cfRule>
    <cfRule type="containsText" dxfId="55" priority="56" operator="containsText" text="ОДНОРОДНЫЕ">
      <formula>NOT(ISERROR(SEARCH("ОДНОРОДНЫЕ",N29)))</formula>
    </cfRule>
    <cfRule type="containsText" dxfId="54" priority="57" operator="containsText" text="НЕОДНОРОДНЫЕ">
      <formula>NOT(ISERROR(SEARCH("НЕОДНОРОДНЫЕ",N29)))</formula>
    </cfRule>
  </conditionalFormatting>
  <conditionalFormatting sqref="N26:N28">
    <cfRule type="containsText" dxfId="53" priority="52" operator="containsText" text="НЕ">
      <formula>NOT(ISERROR(SEARCH("НЕ",N26)))</formula>
    </cfRule>
    <cfRule type="containsText" dxfId="52" priority="53" operator="containsText" text="ОДНОРОДНЫЕ">
      <formula>NOT(ISERROR(SEARCH("ОДНОРОДНЫЕ",N26)))</formula>
    </cfRule>
    <cfRule type="containsText" dxfId="51" priority="54" operator="containsText" text="НЕОДНОРОДНЫЕ">
      <formula>NOT(ISERROR(SEARCH("НЕОДНОРОДНЫЕ",N26)))</formula>
    </cfRule>
  </conditionalFormatting>
  <conditionalFormatting sqref="N26:N28">
    <cfRule type="containsText" dxfId="50" priority="49" operator="containsText" text="НЕОДНОРОДНЫЕ">
      <formula>NOT(ISERROR(SEARCH("НЕОДНОРОДНЫЕ",N26)))</formula>
    </cfRule>
    <cfRule type="containsText" dxfId="49" priority="50" operator="containsText" text="ОДНОРОДНЫЕ">
      <formula>NOT(ISERROR(SEARCH("ОДНОРОДНЫЕ",N26)))</formula>
    </cfRule>
    <cfRule type="containsText" dxfId="48" priority="51" operator="containsText" text="НЕОДНОРОДНЫЕ">
      <formula>NOT(ISERROR(SEARCH("НЕОДНОРОДНЫЕ",N26)))</formula>
    </cfRule>
  </conditionalFormatting>
  <conditionalFormatting sqref="N23:N25">
    <cfRule type="containsText" dxfId="47" priority="46" operator="containsText" text="НЕ">
      <formula>NOT(ISERROR(SEARCH("НЕ",N23)))</formula>
    </cfRule>
    <cfRule type="containsText" dxfId="46" priority="47" operator="containsText" text="ОДНОРОДНЫЕ">
      <formula>NOT(ISERROR(SEARCH("ОДНОРОДНЫЕ",N23)))</formula>
    </cfRule>
    <cfRule type="containsText" dxfId="45" priority="48" operator="containsText" text="НЕОДНОРОДНЫЕ">
      <formula>NOT(ISERROR(SEARCH("НЕОДНОРОДНЫЕ",N23)))</formula>
    </cfRule>
  </conditionalFormatting>
  <conditionalFormatting sqref="N23:N25">
    <cfRule type="containsText" dxfId="44" priority="43" operator="containsText" text="НЕОДНОРОДНЫЕ">
      <formula>NOT(ISERROR(SEARCH("НЕОДНОРОДНЫЕ",N23)))</formula>
    </cfRule>
    <cfRule type="containsText" dxfId="43" priority="44" operator="containsText" text="ОДНОРОДНЫЕ">
      <formula>NOT(ISERROR(SEARCH("ОДНОРОДНЫЕ",N23)))</formula>
    </cfRule>
    <cfRule type="containsText" dxfId="42" priority="45" operator="containsText" text="НЕОДНОРОДНЫЕ">
      <formula>NOT(ISERROR(SEARCH("НЕОДНОРОДНЫЕ",N23)))</formula>
    </cfRule>
  </conditionalFormatting>
  <conditionalFormatting sqref="N22">
    <cfRule type="containsText" dxfId="41" priority="40" operator="containsText" text="НЕ">
      <formula>NOT(ISERROR(SEARCH("НЕ",N22)))</formula>
    </cfRule>
    <cfRule type="containsText" dxfId="40" priority="41" operator="containsText" text="ОДНОРОДНЫЕ">
      <formula>NOT(ISERROR(SEARCH("ОДНОРОДНЫЕ",N22)))</formula>
    </cfRule>
    <cfRule type="containsText" dxfId="39" priority="42" operator="containsText" text="НЕОДНОРОДНЫЕ">
      <formula>NOT(ISERROR(SEARCH("НЕОДНОРОДНЫЕ",N22)))</formula>
    </cfRule>
  </conditionalFormatting>
  <conditionalFormatting sqref="N22">
    <cfRule type="containsText" dxfId="38" priority="37" operator="containsText" text="НЕОДНОРОДНЫЕ">
      <formula>NOT(ISERROR(SEARCH("НЕОДНОРОДНЫЕ",N22)))</formula>
    </cfRule>
    <cfRule type="containsText" dxfId="37" priority="38" operator="containsText" text="ОДНОРОДНЫЕ">
      <formula>NOT(ISERROR(SEARCH("ОДНОРОДНЫЕ",N22)))</formula>
    </cfRule>
    <cfRule type="containsText" dxfId="36" priority="39" operator="containsText" text="НЕОДНОРОДНЫЕ">
      <formula>NOT(ISERROR(SEARCH("НЕОДНОРОДНЫЕ",N22)))</formula>
    </cfRule>
  </conditionalFormatting>
  <conditionalFormatting sqref="N21">
    <cfRule type="containsText" dxfId="35" priority="34" operator="containsText" text="НЕ">
      <formula>NOT(ISERROR(SEARCH("НЕ",N21)))</formula>
    </cfRule>
    <cfRule type="containsText" dxfId="34" priority="35" operator="containsText" text="ОДНОРОДНЫЕ">
      <formula>NOT(ISERROR(SEARCH("ОДНОРОДНЫЕ",N21)))</formula>
    </cfRule>
    <cfRule type="containsText" dxfId="33" priority="36" operator="containsText" text="НЕОДНОРОДНЫЕ">
      <formula>NOT(ISERROR(SEARCH("НЕОДНОРОДНЫЕ",N21)))</formula>
    </cfRule>
  </conditionalFormatting>
  <conditionalFormatting sqref="N21">
    <cfRule type="containsText" dxfId="32" priority="31" operator="containsText" text="НЕОДНОРОДНЫЕ">
      <formula>NOT(ISERROR(SEARCH("НЕОДНОРОДНЫЕ",N21)))</formula>
    </cfRule>
    <cfRule type="containsText" dxfId="31" priority="32" operator="containsText" text="ОДНОРОДНЫЕ">
      <formula>NOT(ISERROR(SEARCH("ОДНОРОДНЫЕ",N21)))</formula>
    </cfRule>
    <cfRule type="containsText" dxfId="30" priority="33" operator="containsText" text="НЕОДНОРОДНЫЕ">
      <formula>NOT(ISERROR(SEARCH("НЕОДНОРОДНЫЕ",N21)))</formula>
    </cfRule>
  </conditionalFormatting>
  <conditionalFormatting sqref="N40:N42">
    <cfRule type="containsText" dxfId="29" priority="28" operator="containsText" text="НЕ">
      <formula>NOT(ISERROR(SEARCH("НЕ",N40)))</formula>
    </cfRule>
    <cfRule type="containsText" dxfId="28" priority="29" operator="containsText" text="ОДНОРОДНЫЕ">
      <formula>NOT(ISERROR(SEARCH("ОДНОРОДНЫЕ",N40)))</formula>
    </cfRule>
    <cfRule type="containsText" dxfId="27" priority="30" operator="containsText" text="НЕОДНОРОДНЫЕ">
      <formula>NOT(ISERROR(SEARCH("НЕОДНОРОДНЫЕ",N40)))</formula>
    </cfRule>
  </conditionalFormatting>
  <conditionalFormatting sqref="N40:N42">
    <cfRule type="containsText" dxfId="26" priority="25" operator="containsText" text="НЕОДНОРОДНЫЕ">
      <formula>NOT(ISERROR(SEARCH("НЕОДНОРОДНЫЕ",N40)))</formula>
    </cfRule>
    <cfRule type="containsText" dxfId="25" priority="26" operator="containsText" text="ОДНОРОДНЫЕ">
      <formula>NOT(ISERROR(SEARCH("ОДНОРОДНЫЕ",N40)))</formula>
    </cfRule>
    <cfRule type="containsText" dxfId="24" priority="27" operator="containsText" text="НЕОДНОРОДНЫЕ">
      <formula>NOT(ISERROR(SEARCH("НЕОДНОРОДНЫЕ",N40)))</formula>
    </cfRule>
  </conditionalFormatting>
  <conditionalFormatting sqref="N37:N39">
    <cfRule type="containsText" dxfId="23" priority="22" operator="containsText" text="НЕ">
      <formula>NOT(ISERROR(SEARCH("НЕ",N37)))</formula>
    </cfRule>
    <cfRule type="containsText" dxfId="22" priority="23" operator="containsText" text="ОДНОРОДНЫЕ">
      <formula>NOT(ISERROR(SEARCH("ОДНОРОДНЫЕ",N37)))</formula>
    </cfRule>
    <cfRule type="containsText" dxfId="21" priority="24" operator="containsText" text="НЕОДНОРОДНЫЕ">
      <formula>NOT(ISERROR(SEARCH("НЕОДНОРОДНЫЕ",N37)))</formula>
    </cfRule>
  </conditionalFormatting>
  <conditionalFormatting sqref="N37:N39">
    <cfRule type="containsText" dxfId="20" priority="19" operator="containsText" text="НЕОДНОРОДНЫЕ">
      <formula>NOT(ISERROR(SEARCH("НЕОДНОРОДНЫЕ",N37)))</formula>
    </cfRule>
    <cfRule type="containsText" dxfId="19" priority="20" operator="containsText" text="ОДНОРОДНЫЕ">
      <formula>NOT(ISERROR(SEARCH("ОДНОРОДНЫЕ",N37)))</formula>
    </cfRule>
    <cfRule type="containsText" dxfId="18" priority="21" operator="containsText" text="НЕОДНОРОДНЫЕ">
      <formula>NOT(ISERROR(SEARCH("НЕОДНОРОДНЫЕ",N37)))</formula>
    </cfRule>
  </conditionalFormatting>
  <conditionalFormatting sqref="N36">
    <cfRule type="containsText" dxfId="17" priority="16" operator="containsText" text="НЕ">
      <formula>NOT(ISERROR(SEARCH("НЕ",N36)))</formula>
    </cfRule>
    <cfRule type="containsText" dxfId="16" priority="17" operator="containsText" text="ОДНОРОДНЫЕ">
      <formula>NOT(ISERROR(SEARCH("ОДНОРОДНЫЕ",N36)))</formula>
    </cfRule>
    <cfRule type="containsText" dxfId="15" priority="18" operator="containsText" text="НЕОДНОРОДНЫЕ">
      <formula>NOT(ISERROR(SEARCH("НЕОДНОРОДНЫЕ",N36)))</formula>
    </cfRule>
  </conditionalFormatting>
  <conditionalFormatting sqref="N36">
    <cfRule type="containsText" dxfId="14" priority="13" operator="containsText" text="НЕОДНОРОДНЫЕ">
      <formula>NOT(ISERROR(SEARCH("НЕОДНОРОДНЫЕ",N36)))</formula>
    </cfRule>
    <cfRule type="containsText" dxfId="13" priority="14" operator="containsText" text="ОДНОРОДНЫЕ">
      <formula>NOT(ISERROR(SEARCH("ОДНОРОДНЫЕ",N36)))</formula>
    </cfRule>
    <cfRule type="containsText" dxfId="12" priority="15" operator="containsText" text="НЕОДНОРОДНЫЕ">
      <formula>NOT(ISERROR(SEARCH("НЕОДНОРОДНЫЕ",N36)))</formula>
    </cfRule>
  </conditionalFormatting>
  <conditionalFormatting sqref="N34:N35">
    <cfRule type="containsText" dxfId="11" priority="10" operator="containsText" text="НЕ">
      <formula>NOT(ISERROR(SEARCH("НЕ",N34)))</formula>
    </cfRule>
    <cfRule type="containsText" dxfId="10" priority="11" operator="containsText" text="ОДНОРОДНЫЕ">
      <formula>NOT(ISERROR(SEARCH("ОДНОРОДНЫЕ",N34)))</formula>
    </cfRule>
    <cfRule type="containsText" dxfId="9" priority="12" operator="containsText" text="НЕОДНОРОДНЫЕ">
      <formula>NOT(ISERROR(SEARCH("НЕОДНОРОДНЫЕ",N34)))</formula>
    </cfRule>
  </conditionalFormatting>
  <conditionalFormatting sqref="N34:N35">
    <cfRule type="containsText" dxfId="8" priority="7" operator="containsText" text="НЕОДНОРОДНЫЕ">
      <formula>NOT(ISERROR(SEARCH("НЕОДНОРОДНЫЕ",N34)))</formula>
    </cfRule>
    <cfRule type="containsText" dxfId="7" priority="8" operator="containsText" text="ОДНОРОДНЫЕ">
      <formula>NOT(ISERROR(SEARCH("ОДНОРОДНЫЕ",N34)))</formula>
    </cfRule>
    <cfRule type="containsText" dxfId="6" priority="9" operator="containsText" text="НЕОДНОРОДНЫЕ">
      <formula>NOT(ISERROR(SEARCH("НЕОДНОРОДНЫЕ",N34)))</formula>
    </cfRule>
  </conditionalFormatting>
  <conditionalFormatting sqref="N49">
    <cfRule type="containsText" dxfId="5" priority="4" operator="containsText" text="НЕ">
      <formula>NOT(ISERROR(SEARCH("НЕ",N49)))</formula>
    </cfRule>
    <cfRule type="containsText" dxfId="4" priority="5" operator="containsText" text="ОДНОРОДНЫЕ">
      <formula>NOT(ISERROR(SEARCH("ОДНОРОДНЫЕ",N49)))</formula>
    </cfRule>
    <cfRule type="containsText" dxfId="3" priority="6" operator="containsText" text="НЕОДНОРОДНЫЕ">
      <formula>NOT(ISERROR(SEARCH("НЕОДНОРОДНЫЕ",N49)))</formula>
    </cfRule>
  </conditionalFormatting>
  <conditionalFormatting sqref="N49">
    <cfRule type="containsText" dxfId="2" priority="1" operator="containsText" text="НЕОДНОРОДНЫЕ">
      <formula>NOT(ISERROR(SEARCH("НЕОДНОРОДНЫЕ",N49)))</formula>
    </cfRule>
    <cfRule type="containsText" dxfId="1" priority="2" operator="containsText" text="ОДНОРОДНЫЕ">
      <formula>NOT(ISERROR(SEARCH("ОДНОРОДНЫЕ",N49)))</formula>
    </cfRule>
    <cfRule type="containsText" dxfId="0" priority="3" operator="containsText" text="НЕОДНОРОДНЫЕ">
      <formula>NOT(ISERROR(SEARCH("НЕОДНОРОДНЫЕ",N49)))</formula>
    </cfRule>
  </conditionalFormatting>
  <pageMargins left="0.31496062992125984" right="0.19685039370078741" top="0.35433070866141736" bottom="0.35433070866141736" header="0.11811023622047245" footer="0.11811023622047245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2024-04-23T01:28:28Z</dcterms:modified>
</cp:coreProperties>
</file>