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2" i="1" l="1"/>
  <c r="J21" i="1"/>
  <c r="O21" i="1" s="1"/>
  <c r="L21" i="1"/>
  <c r="K21" i="1"/>
  <c r="M21" i="1" l="1"/>
  <c r="N21" i="1" s="1"/>
  <c r="L24" i="1"/>
  <c r="K24" i="1"/>
  <c r="L23" i="1"/>
  <c r="K23" i="1"/>
  <c r="L22" i="1"/>
  <c r="K22" i="1"/>
  <c r="J24" i="1"/>
  <c r="J23" i="1"/>
  <c r="O23" i="1" s="1"/>
  <c r="L25" i="1"/>
  <c r="M25" i="1" s="1"/>
  <c r="J25" i="1"/>
  <c r="O25" i="1" s="1"/>
  <c r="K25" i="1"/>
  <c r="M24" i="1" l="1"/>
  <c r="N24" i="1" s="1"/>
  <c r="M22" i="1"/>
  <c r="N22" i="1" s="1"/>
  <c r="M23" i="1"/>
  <c r="N23" i="1" s="1"/>
  <c r="O24" i="1"/>
  <c r="O22" i="1"/>
  <c r="C18" i="1" s="1"/>
  <c r="N25" i="1"/>
</calcChain>
</file>

<file path=xl/sharedStrings.xml><?xml version="1.0" encoding="utf-8"?>
<sst xmlns="http://schemas.openxmlformats.org/spreadsheetml/2006/main" count="44" uniqueCount="40">
  <si>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</si>
  <si>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</si>
  <si>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</si>
  <si>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</si>
  <si>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</si>
  <si>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</si>
  <si>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</si>
  <si>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</si>
  <si>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</si>
  <si>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</si>
  <si>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</si>
  <si>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</si>
  <si>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</si>
  <si>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</si>
  <si>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</si>
  <si>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</si>
  <si>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</si>
  <si>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</si>
  <si>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</si>
  <si>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</si>
  <si>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</si>
  <si>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</si>
  <si>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</si>
  <si>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</si>
  <si>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</si>
  <si>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</si>
  <si>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</si>
  <si>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</si>
  <si>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</si>
  <si>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Шт.</t>
  </si>
  <si>
    <t>путем запроса котировок в электронной форме, участниками которого могут являться</t>
  </si>
  <si>
    <t>Дефибриллятор ДА-Н-01 или эквивалент</t>
  </si>
  <si>
    <t>Электрод для ЭКГ, дефибрилляции одноразовые для взрослых ДА-Н-01 или эквивалент</t>
  </si>
  <si>
    <t>Пара (2 шт.)</t>
  </si>
  <si>
    <t>Начальная (максимальная) цена договора устанавливается в размере 895 666,58 руб. (восемьсот девяносто пять тысяч шестьсот шестьдесят шесть рублей пятьдесят восемь копеек)</t>
  </si>
  <si>
    <t>№ 127-24</t>
  </si>
  <si>
    <t>на поставку дефибрилляторов и электродов</t>
  </si>
  <si>
    <t>КП вх.1258 от 13.06.2024</t>
  </si>
  <si>
    <t>КП вх.1259 от 13.06.2024</t>
  </si>
  <si>
    <t>КП вх.1260 от 13.06.2024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</si>
</sst>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tabSelected="1" zoomScale="85" zoomScaleNormal="85" zoomScalePageLayoutView="70" workbookViewId="0">
      <selection activeCell="F21" sqref="F21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7.85546875" style="2" customWidth="1"/>
    <col min="15" max="15" width="15.42578125" style="3" customWidth="1"/>
    <col min="16" max="16" width="9.140625" style="1"/>
    <col min="17" max="17" width="10.7109375" style="1" bestFit="1" customWidth="1"/>
    <col min="18" max="16384" width="9.140625" style="1"/>
  </cols>
  <sheetData>
    <row r="1" spans="1:15" x14ac:dyDescent="0.25">
      <c r="A1" s="12"/>
      <c r="B1" s="12"/>
      <c r="C1" s="12"/>
      <c r="D1" s="12"/>
      <c r="E1" s="4"/>
      <c r="F1" s="4"/>
      <c r="G1" s="4"/>
      <c r="H1" s="4"/>
      <c r="I1" s="4"/>
      <c r="J1" s="4"/>
      <c r="K1" s="12"/>
      <c r="L1" s="12"/>
      <c r="M1" s="12"/>
      <c r="N1" s="12"/>
      <c r="O1" s="11" t="s">
        <v>26</v>
      </c>
    </row>
    <row r="2" spans="1:15" ht="14.45" customHeight="1" x14ac:dyDescent="0.25">
      <c r="A2" s="12"/>
      <c r="B2" s="12"/>
      <c r="C2" s="12"/>
      <c r="D2" s="12"/>
      <c r="E2" s="4"/>
      <c r="F2" s="4"/>
      <c r="G2" s="4"/>
      <c r="H2" s="4"/>
      <c r="I2" s="4"/>
      <c r="J2" s="4"/>
      <c r="K2" s="12"/>
      <c r="L2" s="12"/>
      <c r="M2" s="12"/>
      <c r="N2" s="12"/>
      <c r="O2" s="11" t="s">
        <v>27</v>
      </c>
    </row>
    <row r="3" spans="1:15" ht="14.45" hidden="1" customHeight="1" x14ac:dyDescent="0.25">
      <c r="A3" s="12"/>
      <c r="B3" s="12"/>
      <c r="C3" s="12"/>
      <c r="D3" s="12"/>
      <c r="E3" s="4"/>
      <c r="F3" s="4"/>
      <c r="G3" s="4"/>
      <c r="H3" s="4"/>
      <c r="I3" s="4"/>
      <c r="J3" s="4"/>
      <c r="K3" s="12"/>
      <c r="L3" s="12"/>
      <c r="M3" s="12"/>
      <c r="N3" s="12"/>
      <c r="O3" s="11"/>
    </row>
    <row r="4" spans="1:15" ht="14.45" customHeight="1" x14ac:dyDescent="0.25">
      <c r="A4" s="12"/>
      <c r="B4" s="12"/>
      <c r="C4" s="12"/>
      <c r="D4" s="12"/>
      <c r="E4" s="4"/>
      <c r="F4" s="4"/>
      <c r="G4" s="4"/>
      <c r="H4" s="4"/>
      <c r="I4" s="4"/>
      <c r="J4" s="4"/>
      <c r="K4" s="12"/>
      <c r="L4" s="12"/>
      <c r="M4" s="12"/>
      <c r="N4" s="12"/>
      <c r="O4" s="11" t="s">
        <v>36</v>
      </c>
    </row>
    <row r="5" spans="1:15" ht="14.45" customHeight="1" x14ac:dyDescent="0.25">
      <c r="A5" s="12"/>
      <c r="B5" s="12"/>
      <c r="C5" s="12"/>
      <c r="D5" s="12"/>
      <c r="E5" s="4"/>
      <c r="F5" s="4"/>
      <c r="G5" s="4"/>
      <c r="H5" s="4"/>
      <c r="I5" s="4"/>
      <c r="J5" s="4"/>
      <c r="K5" s="12"/>
      <c r="L5" s="12"/>
      <c r="M5" s="12"/>
      <c r="N5" s="12"/>
      <c r="O5" s="11" t="s">
        <v>30</v>
      </c>
    </row>
    <row r="6" spans="1:15" x14ac:dyDescent="0.25">
      <c r="A6" s="12"/>
      <c r="B6" s="12"/>
      <c r="C6" s="12"/>
      <c r="D6" s="12"/>
      <c r="E6" s="4"/>
      <c r="F6" s="4"/>
      <c r="G6" s="4"/>
      <c r="H6" s="4"/>
      <c r="I6" s="4"/>
      <c r="J6" s="4"/>
      <c r="K6" s="12"/>
      <c r="L6" s="12"/>
      <c r="M6" s="12"/>
      <c r="N6" s="12"/>
      <c r="O6" s="11" t="s">
        <v>28</v>
      </c>
    </row>
    <row r="7" spans="1:15" ht="14.45" customHeight="1" x14ac:dyDescent="0.25">
      <c r="A7" s="12"/>
      <c r="B7" s="12"/>
      <c r="C7" s="12"/>
      <c r="D7" s="12"/>
      <c r="E7" s="4"/>
      <c r="F7" s="4"/>
      <c r="G7" s="4"/>
      <c r="H7" s="4"/>
      <c r="I7" s="4"/>
      <c r="J7" s="4"/>
      <c r="K7" s="12"/>
      <c r="L7" s="12"/>
      <c r="M7" s="12"/>
      <c r="N7" s="12"/>
      <c r="O7" s="11" t="s">
        <v>35</v>
      </c>
    </row>
    <row r="8" spans="1:15" x14ac:dyDescent="0.25">
      <c r="A8" s="12"/>
      <c r="B8" s="12"/>
      <c r="C8" s="12"/>
      <c r="D8" s="12"/>
      <c r="E8" s="4"/>
      <c r="F8" s="4"/>
      <c r="G8" s="4"/>
      <c r="H8" s="4"/>
      <c r="I8" s="4"/>
      <c r="J8" s="4"/>
      <c r="K8" s="12"/>
      <c r="L8" s="12"/>
      <c r="M8" s="12"/>
      <c r="N8" s="12"/>
      <c r="O8" s="4"/>
    </row>
    <row r="9" spans="1:15" s="7" customFormat="1" x14ac:dyDescent="0.25">
      <c r="A9" s="12"/>
      <c r="B9" s="12"/>
      <c r="C9" s="12"/>
      <c r="D9" s="12"/>
      <c r="E9" s="4"/>
      <c r="F9" s="4"/>
      <c r="G9" s="4"/>
      <c r="H9" s="4"/>
      <c r="I9" s="4"/>
      <c r="J9" s="4"/>
      <c r="K9" s="12"/>
      <c r="L9" s="12"/>
      <c r="M9" s="12"/>
      <c r="N9" s="12"/>
      <c r="O9" s="8" t="s">
        <v>16</v>
      </c>
    </row>
    <row r="10" spans="1:15" s="7" customFormat="1" x14ac:dyDescent="0.25">
      <c r="A10" s="12"/>
      <c r="B10" s="12"/>
      <c r="C10" s="12"/>
      <c r="D10" s="12"/>
      <c r="E10" s="4"/>
      <c r="F10" s="4"/>
      <c r="G10" s="4"/>
      <c r="H10" s="4"/>
      <c r="I10" s="4"/>
      <c r="J10" s="4"/>
      <c r="K10" s="12"/>
      <c r="L10" s="12"/>
      <c r="M10" s="12"/>
      <c r="N10" s="12"/>
      <c r="O10" s="9" t="s">
        <v>21</v>
      </c>
    </row>
    <row r="11" spans="1:15" s="7" customFormat="1" x14ac:dyDescent="0.25">
      <c r="A11" s="12"/>
      <c r="B11" s="12"/>
      <c r="C11" s="12"/>
      <c r="D11" s="12"/>
      <c r="E11" s="4"/>
      <c r="F11" s="4"/>
      <c r="G11" s="4"/>
      <c r="H11" s="4"/>
      <c r="I11" s="4"/>
      <c r="J11" s="4"/>
      <c r="K11" s="12"/>
      <c r="L11" s="12"/>
      <c r="M11" s="12"/>
      <c r="N11" s="12"/>
      <c r="O11" s="9" t="s">
        <v>17</v>
      </c>
    </row>
    <row r="12" spans="1:15" s="7" customFormat="1" x14ac:dyDescent="0.25">
      <c r="A12" s="12"/>
      <c r="B12" s="12"/>
      <c r="C12" s="12"/>
      <c r="D12" s="12"/>
      <c r="E12" s="4"/>
      <c r="F12" s="4"/>
      <c r="G12" s="4"/>
      <c r="H12" s="4"/>
      <c r="I12" s="4"/>
      <c r="J12" s="4"/>
      <c r="K12" s="12"/>
      <c r="L12" s="12"/>
      <c r="M12" s="12"/>
      <c r="N12" s="12"/>
      <c r="O12" s="4"/>
    </row>
    <row r="13" spans="1:15" s="7" customFormat="1" ht="28.9" customHeight="1" x14ac:dyDescent="0.25">
      <c r="A13" s="12"/>
      <c r="B13" s="12"/>
      <c r="C13" s="12"/>
      <c r="D13" s="12"/>
      <c r="E13" s="4"/>
      <c r="F13" s="4"/>
      <c r="G13" s="4"/>
      <c r="H13" s="4"/>
      <c r="I13" s="4"/>
      <c r="J13" s="4"/>
      <c r="K13" s="12"/>
      <c r="L13" s="35" t="s">
        <v>20</v>
      </c>
      <c r="M13" s="35"/>
      <c r="N13" s="12"/>
      <c r="O13" s="4" t="s">
        <v>18</v>
      </c>
    </row>
    <row r="14" spans="1:15" ht="18.75" x14ac:dyDescent="0.25">
      <c r="A14" s="12"/>
      <c r="B14" s="12"/>
      <c r="C14" s="12"/>
      <c r="D14" s="12"/>
      <c r="E14" s="4"/>
      <c r="F14" s="4"/>
      <c r="G14" s="4"/>
      <c r="H14" s="4"/>
      <c r="I14" s="4"/>
      <c r="J14" s="4"/>
      <c r="K14" s="12"/>
      <c r="L14" s="12"/>
      <c r="M14" s="12"/>
      <c r="N14" s="12"/>
      <c r="O14" s="5"/>
    </row>
    <row r="15" spans="1:15" ht="18.75" x14ac:dyDescent="0.25">
      <c r="A15" s="12"/>
      <c r="B15" s="35" t="s">
        <v>19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5"/>
    </row>
    <row r="16" spans="1:15" hidden="1" x14ac:dyDescent="0.25">
      <c r="A16" s="12"/>
      <c r="B16" s="12"/>
      <c r="C16" s="12"/>
      <c r="D16" s="12"/>
      <c r="E16" s="4"/>
      <c r="F16" s="4"/>
      <c r="G16" s="4"/>
      <c r="H16" s="4"/>
      <c r="I16" s="4"/>
      <c r="J16" s="4"/>
      <c r="K16" s="12"/>
      <c r="L16" s="12"/>
      <c r="M16" s="12"/>
      <c r="N16" s="12"/>
      <c r="O16" s="4"/>
    </row>
    <row r="17" spans="1:17" x14ac:dyDescent="0.25">
      <c r="A17" s="12"/>
      <c r="B17" s="12"/>
      <c r="C17" s="12"/>
      <c r="D17" s="12"/>
      <c r="E17" s="4"/>
      <c r="F17" s="4"/>
      <c r="G17" s="4"/>
      <c r="H17" s="4"/>
      <c r="I17" s="4"/>
      <c r="J17" s="4"/>
      <c r="K17" s="12"/>
      <c r="L17" s="12"/>
      <c r="M17" s="12"/>
      <c r="N17" s="12"/>
      <c r="O17" s="4"/>
    </row>
    <row r="18" spans="1:17" s="6" customFormat="1" ht="54.6" customHeight="1" x14ac:dyDescent="0.25">
      <c r="A18" s="39" t="s">
        <v>14</v>
      </c>
      <c r="B18" s="40"/>
      <c r="C18" s="41">
        <f>SUM(O21:O22)</f>
        <v>895666.58</v>
      </c>
      <c r="D18" s="40"/>
      <c r="E18" s="26" t="s">
        <v>37</v>
      </c>
      <c r="F18" s="26" t="s">
        <v>38</v>
      </c>
      <c r="G18" s="26" t="s">
        <v>39</v>
      </c>
      <c r="H18" s="14"/>
      <c r="I18" s="20"/>
      <c r="J18" s="20"/>
      <c r="K18" s="21"/>
      <c r="L18" s="21"/>
      <c r="M18" s="21"/>
      <c r="N18" s="21"/>
      <c r="O18" s="20"/>
    </row>
    <row r="19" spans="1:17" s="6" customFormat="1" ht="30" customHeight="1" x14ac:dyDescent="0.25">
      <c r="A19" s="32" t="s">
        <v>0</v>
      </c>
      <c r="B19" s="32" t="s">
        <v>1</v>
      </c>
      <c r="C19" s="32" t="s">
        <v>2</v>
      </c>
      <c r="D19" s="32"/>
      <c r="E19" s="20" t="s">
        <v>5</v>
      </c>
      <c r="F19" s="20" t="s">
        <v>7</v>
      </c>
      <c r="G19" s="20" t="s">
        <v>8</v>
      </c>
      <c r="H19" s="20" t="s">
        <v>22</v>
      </c>
      <c r="I19" s="20" t="s">
        <v>23</v>
      </c>
      <c r="J19" s="42" t="s">
        <v>15</v>
      </c>
      <c r="K19" s="32" t="s">
        <v>11</v>
      </c>
      <c r="L19" s="32" t="s">
        <v>12</v>
      </c>
      <c r="M19" s="32" t="s">
        <v>13</v>
      </c>
      <c r="N19" s="32" t="s">
        <v>9</v>
      </c>
      <c r="O19" s="38" t="s">
        <v>10</v>
      </c>
      <c r="Q19" s="31"/>
    </row>
    <row r="20" spans="1:17" s="6" customFormat="1" ht="30" x14ac:dyDescent="0.25">
      <c r="A20" s="32"/>
      <c r="B20" s="33"/>
      <c r="C20" s="17" t="s">
        <v>3</v>
      </c>
      <c r="D20" s="17" t="s">
        <v>4</v>
      </c>
      <c r="E20" s="20" t="s">
        <v>6</v>
      </c>
      <c r="F20" s="20" t="s">
        <v>6</v>
      </c>
      <c r="G20" s="20" t="s">
        <v>6</v>
      </c>
      <c r="H20" s="20" t="s">
        <v>6</v>
      </c>
      <c r="I20" s="20" t="s">
        <v>6</v>
      </c>
      <c r="J20" s="43"/>
      <c r="K20" s="32"/>
      <c r="L20" s="32"/>
      <c r="M20" s="32"/>
      <c r="N20" s="32"/>
      <c r="O20" s="38"/>
    </row>
    <row r="21" spans="1:17" s="6" customFormat="1" ht="43.5" customHeight="1" x14ac:dyDescent="0.25">
      <c r="A21" s="24">
        <v>1</v>
      </c>
      <c r="B21" s="28" t="s">
        <v>31</v>
      </c>
      <c r="C21" s="25" t="s">
        <v>29</v>
      </c>
      <c r="D21" s="25">
        <v>3</v>
      </c>
      <c r="E21" s="29">
        <v>265000</v>
      </c>
      <c r="F21" s="23">
        <v>267000</v>
      </c>
      <c r="G21" s="23">
        <v>280000</v>
      </c>
      <c r="H21" s="23"/>
      <c r="I21" s="23"/>
      <c r="J21" s="23">
        <f>ROUNDDOWN(AVERAGE(E21:I21),2)</f>
        <v>270666.65999999997</v>
      </c>
      <c r="K21" s="22">
        <f t="shared" ref="K21" si="0">COUNT(E21:I21)</f>
        <v>3</v>
      </c>
      <c r="L21" s="22">
        <f t="shared" ref="L21" si="1">STDEV(E21:I21)</f>
        <v>8144.5278152470773</v>
      </c>
      <c r="M21" s="22">
        <f t="shared" ref="M21" si="2">L21/J21*100</f>
        <v>3.0090620748218782</v>
      </c>
      <c r="N21" s="22" t="str">
        <f t="shared" ref="N21" si="3">IF(M21&lt;33,"ОДНОРОДНЫЕ","НЕОДНОРОДНЫЕ")</f>
        <v>ОДНОРОДНЫЕ</v>
      </c>
      <c r="O21" s="23">
        <f t="shared" ref="O21" si="4">D21*J21</f>
        <v>811999.98</v>
      </c>
    </row>
    <row r="22" spans="1:17" s="6" customFormat="1" ht="43.5" customHeight="1" x14ac:dyDescent="0.25">
      <c r="A22" s="24">
        <v>2</v>
      </c>
      <c r="B22" s="28" t="s">
        <v>32</v>
      </c>
      <c r="C22" s="25" t="s">
        <v>33</v>
      </c>
      <c r="D22" s="25">
        <v>10</v>
      </c>
      <c r="E22" s="29">
        <v>7000</v>
      </c>
      <c r="F22" s="20">
        <v>9000</v>
      </c>
      <c r="G22" s="20">
        <v>9100</v>
      </c>
      <c r="H22" s="20"/>
      <c r="I22" s="20"/>
      <c r="J22" s="23">
        <f>ROUNDDOWN(AVERAGE(E22:I22),2)</f>
        <v>8366.66</v>
      </c>
      <c r="K22" s="21">
        <f t="shared" ref="K22:K24" si="5">COUNT(E22:I22)</f>
        <v>3</v>
      </c>
      <c r="L22" s="21">
        <f t="shared" ref="L22:L24" si="6">STDEV(E22:I22)</f>
        <v>1184.6237095944552</v>
      </c>
      <c r="M22" s="21">
        <f t="shared" ref="M22:M24" si="7">L22/J22*100</f>
        <v>14.158860400619306</v>
      </c>
      <c r="N22" s="21" t="str">
        <f t="shared" ref="N22:N24" si="8">IF(M22&lt;33,"ОДНОРОДНЫЕ","НЕОДНОРОДНЫЕ")</f>
        <v>ОДНОРОДНЫЕ</v>
      </c>
      <c r="O22" s="20">
        <f t="shared" ref="O22:O24" si="9">D22*J22</f>
        <v>83666.600000000006</v>
      </c>
    </row>
    <row r="23" spans="1:17" s="6" customFormat="1" hidden="1" x14ac:dyDescent="0.25">
      <c r="A23" s="16">
        <v>3</v>
      </c>
      <c r="B23" s="27"/>
      <c r="C23" s="27"/>
      <c r="D23" s="30"/>
      <c r="E23" s="15"/>
      <c r="F23" s="15"/>
      <c r="G23" s="15"/>
      <c r="H23" s="15"/>
      <c r="I23" s="15"/>
      <c r="J23" s="15" t="e">
        <f t="shared" ref="J23:J24" si="10">AVERAGE(E23:I23)</f>
        <v>#DIV/0!</v>
      </c>
      <c r="K23" s="16">
        <f t="shared" si="5"/>
        <v>0</v>
      </c>
      <c r="L23" s="16" t="e">
        <f t="shared" si="6"/>
        <v>#DIV/0!</v>
      </c>
      <c r="M23" s="16" t="e">
        <f t="shared" si="7"/>
        <v>#DIV/0!</v>
      </c>
      <c r="N23" s="16" t="e">
        <f t="shared" si="8"/>
        <v>#DIV/0!</v>
      </c>
      <c r="O23" s="15" t="e">
        <f t="shared" si="9"/>
        <v>#DIV/0!</v>
      </c>
    </row>
    <row r="24" spans="1:17" s="6" customFormat="1" hidden="1" x14ac:dyDescent="0.25">
      <c r="A24" s="16">
        <v>4</v>
      </c>
      <c r="B24" s="18"/>
      <c r="C24" s="16"/>
      <c r="D24" s="19"/>
      <c r="E24" s="15"/>
      <c r="F24" s="15"/>
      <c r="G24" s="15"/>
      <c r="H24" s="15"/>
      <c r="I24" s="15"/>
      <c r="J24" s="15" t="e">
        <f t="shared" si="10"/>
        <v>#DIV/0!</v>
      </c>
      <c r="K24" s="16">
        <f t="shared" si="5"/>
        <v>0</v>
      </c>
      <c r="L24" s="16" t="e">
        <f t="shared" si="6"/>
        <v>#DIV/0!</v>
      </c>
      <c r="M24" s="16" t="e">
        <f t="shared" si="7"/>
        <v>#DIV/0!</v>
      </c>
      <c r="N24" s="16" t="e">
        <f t="shared" si="8"/>
        <v>#DIV/0!</v>
      </c>
      <c r="O24" s="15" t="e">
        <f t="shared" si="9"/>
        <v>#DIV/0!</v>
      </c>
    </row>
    <row r="25" spans="1:17" s="6" customFormat="1" ht="14.45" hidden="1" customHeight="1" x14ac:dyDescent="0.25">
      <c r="A25" s="16">
        <v>5</v>
      </c>
      <c r="B25" s="18"/>
      <c r="C25" s="16"/>
      <c r="D25" s="19"/>
      <c r="E25" s="15"/>
      <c r="F25" s="15"/>
      <c r="G25" s="15"/>
      <c r="H25" s="15"/>
      <c r="I25" s="15"/>
      <c r="J25" s="15" t="e">
        <f>AVERAGE(E25:I25)</f>
        <v>#DIV/0!</v>
      </c>
      <c r="K25" s="16">
        <f>COUNT(E25:I25)</f>
        <v>0</v>
      </c>
      <c r="L25" s="16" t="e">
        <f>STDEV(E25:I25)</f>
        <v>#DIV/0!</v>
      </c>
      <c r="M25" s="16" t="e">
        <f>L25/J25*100</f>
        <v>#DIV/0!</v>
      </c>
      <c r="N25" s="16" t="e">
        <f>IF(M25&lt;33,"ОДНОРОДНЫЕ","НЕОДНОРОДНЫЕ")</f>
        <v>#DIV/0!</v>
      </c>
      <c r="O25" s="15" t="e">
        <f>D25*J25</f>
        <v>#DIV/0!</v>
      </c>
    </row>
    <row r="26" spans="1:17" s="7" customFormat="1" x14ac:dyDescent="0.25">
      <c r="A26" s="12"/>
      <c r="B26" s="12"/>
      <c r="C26" s="12"/>
      <c r="D26" s="12"/>
      <c r="E26" s="4"/>
      <c r="F26" s="4"/>
      <c r="G26" s="4"/>
      <c r="H26" s="4"/>
      <c r="I26" s="4"/>
      <c r="J26" s="4"/>
      <c r="K26" s="12"/>
      <c r="L26" s="12"/>
      <c r="M26" s="12"/>
      <c r="N26" s="12"/>
      <c r="O26" s="4"/>
    </row>
    <row r="27" spans="1:17" s="10" customFormat="1" x14ac:dyDescent="0.25">
      <c r="A27" s="36" t="s">
        <v>25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</row>
    <row r="28" spans="1:17" s="10" customFormat="1" ht="33.6" customHeight="1" x14ac:dyDescent="0.25">
      <c r="A28" s="37" t="s">
        <v>24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</row>
    <row r="29" spans="1:17" s="10" customFormat="1" ht="15" customHeight="1" x14ac:dyDescent="0.25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</row>
    <row r="30" spans="1:17" s="10" customFormat="1" x14ac:dyDescent="0.25">
      <c r="A30" s="34" t="s">
        <v>34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13"/>
      <c r="Q30" s="13"/>
    </row>
  </sheetData>
  <mergeCells count="17">
    <mergeCell ref="N19:N20"/>
    <mergeCell ref="A19:A20"/>
    <mergeCell ref="B19:B20"/>
    <mergeCell ref="C19:D19"/>
    <mergeCell ref="A30:O30"/>
    <mergeCell ref="L13:M13"/>
    <mergeCell ref="B15:N15"/>
    <mergeCell ref="A27:O27"/>
    <mergeCell ref="A28:O28"/>
    <mergeCell ref="A29:O29"/>
    <mergeCell ref="O19:O20"/>
    <mergeCell ref="A18:B18"/>
    <mergeCell ref="C18:D18"/>
    <mergeCell ref="J19:J20"/>
    <mergeCell ref="K19:K20"/>
    <mergeCell ref="L19:L20"/>
    <mergeCell ref="M19:M20"/>
  </mergeCells>
  <conditionalFormatting sqref="N22:N25">
    <cfRule type="containsText" dxfId="11" priority="16" operator="containsText" text="НЕ">
      <formula>NOT(ISERROR(SEARCH("НЕ",N22)))</formula>
    </cfRule>
    <cfRule type="containsText" dxfId="10" priority="17" operator="containsText" text="ОДНОРОДНЫЕ">
      <formula>NOT(ISERROR(SEARCH("ОДНОРОДНЫЕ",N22)))</formula>
    </cfRule>
    <cfRule type="containsText" dxfId="9" priority="18" operator="containsText" text="НЕОДНОРОДНЫЕ">
      <formula>NOT(ISERROR(SEARCH("НЕОДНОРОДНЫЕ",N22)))</formula>
    </cfRule>
  </conditionalFormatting>
  <conditionalFormatting sqref="N22:N25">
    <cfRule type="containsText" dxfId="8" priority="13" operator="containsText" text="НЕОДНОРОДНЫЕ">
      <formula>NOT(ISERROR(SEARCH("НЕОДНОРОДНЫЕ",N22)))</formula>
    </cfRule>
    <cfRule type="containsText" dxfId="7" priority="14" operator="containsText" text="ОДНОРОДНЫЕ">
      <formula>NOT(ISERROR(SEARCH("ОДНОРОДНЫЕ",N22)))</formula>
    </cfRule>
    <cfRule type="containsText" dxfId="6" priority="15" operator="containsText" text="НЕОДНОРОДНЫЕ">
      <formula>NOT(ISERROR(SEARCH("НЕОДНОРОДНЫЕ",N22)))</formula>
    </cfRule>
  </conditionalFormatting>
  <conditionalFormatting sqref="N21">
    <cfRule type="containsText" dxfId="5" priority="4" operator="containsText" text="НЕ">
      <formula>NOT(ISERROR(SEARCH("НЕ",N21)))</formula>
    </cfRule>
    <cfRule type="containsText" dxfId="4" priority="5" operator="containsText" text="ОДНОРОДНЫЕ">
      <formula>NOT(ISERROR(SEARCH("ОДНОРОДНЫЕ",N21)))</formula>
    </cfRule>
    <cfRule type="containsText" dxfId="3" priority="6" operator="containsText" text="НЕОДНОРОДНЫЕ">
      <formula>NOT(ISERROR(SEARCH("НЕОДНОРОДНЫЕ",N21)))</formula>
    </cfRule>
  </conditionalFormatting>
  <conditionalFormatting sqref="N21">
    <cfRule type="containsText" dxfId="2" priority="1" operator="containsText" text="НЕОДНОРОДНЫЕ">
      <formula>NOT(ISERROR(SEARCH("НЕОДНОРОДНЫЕ",N21)))</formula>
    </cfRule>
    <cfRule type="containsText" dxfId="1" priority="2" operator="containsText" text="ОДНОРОДНЫЕ">
      <formula>NOT(ISERROR(SEARCH("ОДНОРОДНЫЕ",N21)))</formula>
    </cfRule>
    <cfRule type="containsText" dxfId="0" priority="3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2024-06-13T05:53:23Z</dcterms:modified>
</cp:coreProperties>
</file>