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J23" i="1"/>
  <c r="J24" i="1"/>
  <c r="O24" i="1" s="1"/>
  <c r="J25" i="1"/>
  <c r="O25" i="1" s="1"/>
  <c r="J26" i="1"/>
  <c r="O26" i="1" s="1"/>
  <c r="J27" i="1"/>
  <c r="J28" i="1"/>
  <c r="J29" i="1"/>
  <c r="J30" i="1"/>
  <c r="O30" i="1" s="1"/>
  <c r="J31" i="1"/>
  <c r="J32" i="1"/>
  <c r="O32" i="1" s="1"/>
  <c r="J33" i="1"/>
  <c r="J34" i="1"/>
  <c r="L27" i="1"/>
  <c r="K27" i="1"/>
  <c r="O27" i="1"/>
  <c r="L26" i="1"/>
  <c r="K26" i="1"/>
  <c r="L25" i="1"/>
  <c r="K25" i="1"/>
  <c r="L24" i="1"/>
  <c r="K24" i="1"/>
  <c r="L23" i="1"/>
  <c r="K23" i="1"/>
  <c r="O23" i="1"/>
  <c r="L22" i="1"/>
  <c r="K22" i="1"/>
  <c r="O22" i="1"/>
  <c r="L29" i="1"/>
  <c r="K29" i="1"/>
  <c r="O29" i="1"/>
  <c r="L28" i="1"/>
  <c r="K28" i="1"/>
  <c r="O28" i="1"/>
  <c r="L31" i="1"/>
  <c r="K31" i="1"/>
  <c r="O31" i="1"/>
  <c r="L30" i="1"/>
  <c r="K30" i="1"/>
  <c r="L32" i="1"/>
  <c r="K32" i="1"/>
  <c r="M24" i="1" l="1"/>
  <c r="N24" i="1" s="1"/>
  <c r="M29" i="1"/>
  <c r="N29" i="1" s="1"/>
  <c r="M25" i="1"/>
  <c r="N25" i="1" s="1"/>
  <c r="M22" i="1"/>
  <c r="N22" i="1" s="1"/>
  <c r="M26" i="1"/>
  <c r="N26" i="1" s="1"/>
  <c r="M31" i="1"/>
  <c r="N31" i="1" s="1"/>
  <c r="M23" i="1"/>
  <c r="N23" i="1" s="1"/>
  <c r="M32" i="1"/>
  <c r="N32" i="1" s="1"/>
  <c r="M30" i="1"/>
  <c r="N30" i="1" s="1"/>
  <c r="M27" i="1"/>
  <c r="N27" i="1" s="1"/>
  <c r="M28" i="1"/>
  <c r="N28" i="1" s="1"/>
  <c r="J21" i="1"/>
  <c r="E35" i="1" l="1"/>
  <c r="G35" i="1" l="1"/>
  <c r="F35" i="1"/>
  <c r="O21" i="1"/>
  <c r="K21" i="1"/>
  <c r="L21" i="1"/>
  <c r="O33" i="1"/>
  <c r="K33" i="1"/>
  <c r="L33" i="1"/>
  <c r="M33" i="1" l="1"/>
  <c r="N33" i="1" s="1"/>
  <c r="M21" i="1"/>
  <c r="N21" i="1" s="1"/>
  <c r="L34" i="1" l="1"/>
  <c r="K34" i="1"/>
  <c r="M34" i="1" l="1"/>
  <c r="N34" i="1" s="1"/>
  <c r="O34" i="1"/>
  <c r="C18" i="1" s="1"/>
</calcChain>
</file>

<file path=xl/sharedStrings.xml><?xml version="1.0" encoding="utf-8"?>
<sst xmlns="http://schemas.openxmlformats.org/spreadsheetml/2006/main" count="68" uniqueCount="49">
  <si>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</si>
  <si>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</si>
  <si>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</si>
  <si>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</si>
  <si>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</si>
  <si>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</si>
  <si>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</si>
  <si>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</si>
  <si>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</si>
  <si>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</si>
  <si>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</si>
  <si>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</si>
  <si>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</si>
  <si>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</si>
  <si>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</si>
  <si>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</si>
  <si>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</si>
  <si>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</si>
  <si>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</si>
  <si>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</si>
  <si>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</si>
  <si>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</si>
  <si>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</si>
  <si>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</si>
  <si>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</si>
  <si>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</si>
  <si>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</si>
  <si>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</si>
  <si>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</si>
  <si>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</si>
  <si>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</si>
  <si>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 126-24</t>
  </si>
  <si>
    <t>на поставку комплектующих для ПК путем запроса котировок</t>
  </si>
  <si>
    <t>Жесткий диск</t>
  </si>
  <si>
    <t>SSD диск</t>
  </si>
  <si>
    <t>Оперативная память DDR3</t>
  </si>
  <si>
    <t>Блок питания</t>
  </si>
  <si>
    <t>Материнская плата</t>
  </si>
  <si>
    <t>Процессор</t>
  </si>
  <si>
    <t xml:space="preserve">Оперативная память </t>
  </si>
  <si>
    <t xml:space="preserve">Блок питания </t>
  </si>
  <si>
    <t xml:space="preserve">Система охлаждения </t>
  </si>
  <si>
    <t>Корпус</t>
  </si>
  <si>
    <t xml:space="preserve">Материнская плата </t>
  </si>
  <si>
    <t>Сетевая карта</t>
  </si>
  <si>
    <t>КП 1171 от 31.05.2024</t>
  </si>
  <si>
    <t>КП 1169 от 31.05.2024</t>
  </si>
  <si>
    <t>КП 1170 от 31.05.2024</t>
  </si>
  <si>
    <t>Начальная (максимальная) цена договора устанавливается в размере 263024,90 руб. (двести шестьдесят три тысячи двадцать четыре рубля девяносто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</si>
</sst>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</cellXfs>
  <cellStyles count="1">
    <cellStyle name="Обычный" xfId="0" builtinId="0"/>
  </cellStyles>
  <dxfs count="13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="85" zoomScaleNormal="85" zoomScalePageLayoutView="70" workbookViewId="0">
      <selection activeCell="D13" sqref="D13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8.7109375" style="2" bestFit="1" customWidth="1"/>
    <col min="5" max="7" width="17.855468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4"/>
      <c r="B1" s="14"/>
      <c r="C1" s="14"/>
      <c r="D1" s="14"/>
      <c r="E1" s="4"/>
      <c r="F1" s="4"/>
      <c r="G1" s="4"/>
      <c r="H1" s="4"/>
      <c r="I1" s="4"/>
      <c r="J1" s="4"/>
      <c r="K1" s="14"/>
      <c r="L1" s="14"/>
      <c r="M1" s="14"/>
      <c r="N1" s="14"/>
      <c r="O1" s="18" t="s">
        <v>26</v>
      </c>
    </row>
    <row r="2" spans="1:15" ht="14.45" customHeight="1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8" t="s">
        <v>27</v>
      </c>
    </row>
    <row r="3" spans="1:15" ht="14.45" hidden="1" customHeight="1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8"/>
    </row>
    <row r="4" spans="1:15" ht="14.45" customHeight="1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8" t="s">
        <v>32</v>
      </c>
    </row>
    <row r="5" spans="1:15" ht="14.45" customHeight="1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8" t="s">
        <v>28</v>
      </c>
    </row>
    <row r="6" spans="1:15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8" t="s">
        <v>29</v>
      </c>
    </row>
    <row r="7" spans="1:15" ht="14.45" customHeight="1" x14ac:dyDescent="0.25">
      <c r="A7" s="14"/>
      <c r="B7" s="14"/>
      <c r="C7" s="14"/>
      <c r="D7" s="14"/>
      <c r="E7" s="4"/>
      <c r="F7" s="4"/>
      <c r="G7" s="4"/>
      <c r="H7" s="4"/>
      <c r="I7" s="4"/>
      <c r="J7" s="4"/>
      <c r="K7" s="14"/>
      <c r="L7" s="14"/>
      <c r="M7" s="14"/>
      <c r="N7" s="14"/>
      <c r="O7" s="18" t="s">
        <v>31</v>
      </c>
    </row>
    <row r="8" spans="1:15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4"/>
    </row>
    <row r="9" spans="1:15" s="6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7" t="s">
        <v>16</v>
      </c>
    </row>
    <row r="10" spans="1:15" s="6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8" t="s">
        <v>21</v>
      </c>
    </row>
    <row r="11" spans="1:15" s="6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8" t="s">
        <v>17</v>
      </c>
    </row>
    <row r="12" spans="1:15" s="6" customForma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14"/>
      <c r="M12" s="14"/>
      <c r="N12" s="14"/>
      <c r="O12" s="4"/>
    </row>
    <row r="13" spans="1:15" s="6" customFormat="1" ht="28.9" customHeight="1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30" t="s">
        <v>20</v>
      </c>
      <c r="M13" s="30"/>
      <c r="N13" s="14"/>
      <c r="O13" s="4" t="s">
        <v>18</v>
      </c>
    </row>
    <row r="14" spans="1:15" x14ac:dyDescent="0.25">
      <c r="A14" s="14"/>
      <c r="B14" s="14"/>
      <c r="C14" s="14"/>
      <c r="D14" s="14"/>
      <c r="E14" s="4"/>
      <c r="F14" s="4"/>
      <c r="G14" s="4"/>
      <c r="H14" s="4"/>
      <c r="I14" s="4"/>
      <c r="J14" s="4"/>
      <c r="K14" s="14"/>
      <c r="L14" s="14"/>
      <c r="M14" s="14"/>
      <c r="N14" s="14"/>
      <c r="O14" s="4"/>
    </row>
    <row r="15" spans="1:15" x14ac:dyDescent="0.25">
      <c r="A15" s="14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4"/>
    </row>
    <row r="16" spans="1:15" hidden="1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5" x14ac:dyDescent="0.25">
      <c r="A17" s="14"/>
      <c r="B17" s="14"/>
      <c r="C17" s="14"/>
      <c r="D17" s="14"/>
      <c r="E17" s="4"/>
      <c r="F17" s="4"/>
      <c r="G17" s="4"/>
      <c r="H17" s="4"/>
      <c r="I17" s="4"/>
      <c r="J17" s="4"/>
      <c r="K17" s="14"/>
      <c r="L17" s="14"/>
      <c r="M17" s="14"/>
      <c r="N17" s="14"/>
      <c r="O17" s="4"/>
    </row>
    <row r="18" spans="1:15" s="5" customFormat="1" ht="30" x14ac:dyDescent="0.25">
      <c r="A18" s="34" t="s">
        <v>14</v>
      </c>
      <c r="B18" s="35"/>
      <c r="C18" s="36">
        <f>SUM(O21:O34)</f>
        <v>263024.90000000002</v>
      </c>
      <c r="D18" s="35"/>
      <c r="E18" s="27" t="s">
        <v>45</v>
      </c>
      <c r="F18" s="27" t="s">
        <v>46</v>
      </c>
      <c r="G18" s="27" t="s">
        <v>47</v>
      </c>
      <c r="H18" s="11"/>
      <c r="I18" s="15"/>
      <c r="J18" s="15"/>
      <c r="K18" s="12"/>
      <c r="L18" s="12"/>
      <c r="M18" s="12"/>
      <c r="N18" s="12"/>
      <c r="O18" s="15"/>
    </row>
    <row r="19" spans="1:15" s="5" customFormat="1" ht="30" customHeight="1" x14ac:dyDescent="0.25">
      <c r="A19" s="39" t="s">
        <v>0</v>
      </c>
      <c r="B19" s="39" t="s">
        <v>1</v>
      </c>
      <c r="C19" s="39" t="s">
        <v>2</v>
      </c>
      <c r="D19" s="39"/>
      <c r="E19" s="15" t="s">
        <v>5</v>
      </c>
      <c r="F19" s="15" t="s">
        <v>7</v>
      </c>
      <c r="G19" s="15" t="s">
        <v>8</v>
      </c>
      <c r="H19" s="15" t="s">
        <v>22</v>
      </c>
      <c r="I19" s="15" t="s">
        <v>23</v>
      </c>
      <c r="J19" s="37" t="s">
        <v>15</v>
      </c>
      <c r="K19" s="39" t="s">
        <v>11</v>
      </c>
      <c r="L19" s="39" t="s">
        <v>12</v>
      </c>
      <c r="M19" s="39" t="s">
        <v>13</v>
      </c>
      <c r="N19" s="39" t="s">
        <v>9</v>
      </c>
      <c r="O19" s="33" t="s">
        <v>10</v>
      </c>
    </row>
    <row r="20" spans="1:15" s="5" customFormat="1" ht="30" x14ac:dyDescent="0.25">
      <c r="A20" s="40"/>
      <c r="B20" s="40"/>
      <c r="C20" s="13" t="s">
        <v>3</v>
      </c>
      <c r="D20" s="13" t="s">
        <v>4</v>
      </c>
      <c r="E20" s="15" t="s">
        <v>6</v>
      </c>
      <c r="F20" s="15" t="s">
        <v>6</v>
      </c>
      <c r="G20" s="15" t="s">
        <v>6</v>
      </c>
      <c r="H20" s="15" t="s">
        <v>6</v>
      </c>
      <c r="I20" s="15" t="s">
        <v>6</v>
      </c>
      <c r="J20" s="38"/>
      <c r="K20" s="39"/>
      <c r="L20" s="39"/>
      <c r="M20" s="39"/>
      <c r="N20" s="39"/>
      <c r="O20" s="33"/>
    </row>
    <row r="21" spans="1:15" s="5" customFormat="1" x14ac:dyDescent="0.25">
      <c r="A21" s="23">
        <v>1</v>
      </c>
      <c r="B21" s="41" t="s">
        <v>33</v>
      </c>
      <c r="C21" s="19" t="s">
        <v>30</v>
      </c>
      <c r="D21" s="19">
        <v>2</v>
      </c>
      <c r="E21" s="25">
        <v>7875</v>
      </c>
      <c r="F21" s="26">
        <v>8268.75</v>
      </c>
      <c r="G21" s="26">
        <v>8662.5</v>
      </c>
      <c r="H21" s="21"/>
      <c r="I21" s="21"/>
      <c r="J21" s="21">
        <f>ROUNDDOWN(AVERAGE(E21:I21),2)</f>
        <v>8268.75</v>
      </c>
      <c r="K21" s="20">
        <f t="shared" ref="K21:K33" si="0">COUNT(E21:I21)</f>
        <v>3</v>
      </c>
      <c r="L21" s="20">
        <f t="shared" ref="L21:L33" si="1">STDEV(E21:I21)</f>
        <v>393.75</v>
      </c>
      <c r="M21" s="20">
        <f t="shared" ref="M21:M33" si="2">L21/J21*100</f>
        <v>4.7619047619047619</v>
      </c>
      <c r="N21" s="20" t="str">
        <f t="shared" ref="N21:N33" si="3">IF(M21&lt;33,"ОДНОРОДНЫЕ","НЕОДНОРОДНЫЕ")</f>
        <v>ОДНОРОДНЫЕ</v>
      </c>
      <c r="O21" s="21">
        <f t="shared" ref="O21:O33" si="4">D21*J21</f>
        <v>16537.5</v>
      </c>
    </row>
    <row r="22" spans="1:15" s="5" customFormat="1" x14ac:dyDescent="0.25">
      <c r="A22" s="23">
        <v>2</v>
      </c>
      <c r="B22" s="41" t="s">
        <v>34</v>
      </c>
      <c r="C22" s="19" t="s">
        <v>30</v>
      </c>
      <c r="D22" s="19">
        <v>15</v>
      </c>
      <c r="E22" s="25">
        <v>3125</v>
      </c>
      <c r="F22" s="26">
        <v>3281.25</v>
      </c>
      <c r="G22" s="26">
        <v>3437.5</v>
      </c>
      <c r="H22" s="27"/>
      <c r="I22" s="27"/>
      <c r="J22" s="27">
        <f t="shared" ref="J22:J34" si="5">ROUNDDOWN(AVERAGE(E22:I22),2)</f>
        <v>3281.25</v>
      </c>
      <c r="K22" s="28">
        <f t="shared" si="0"/>
        <v>3</v>
      </c>
      <c r="L22" s="28">
        <f t="shared" si="1"/>
        <v>156.25</v>
      </c>
      <c r="M22" s="28">
        <f t="shared" si="2"/>
        <v>4.7619047619047619</v>
      </c>
      <c r="N22" s="28" t="str">
        <f t="shared" si="3"/>
        <v>ОДНОРОДНЫЕ</v>
      </c>
      <c r="O22" s="27">
        <f t="shared" si="4"/>
        <v>49218.75</v>
      </c>
    </row>
    <row r="23" spans="1:15" s="5" customFormat="1" x14ac:dyDescent="0.25">
      <c r="A23" s="23">
        <v>3</v>
      </c>
      <c r="B23" s="41" t="s">
        <v>35</v>
      </c>
      <c r="C23" s="19" t="s">
        <v>30</v>
      </c>
      <c r="D23" s="19">
        <v>10</v>
      </c>
      <c r="E23" s="25">
        <v>3625</v>
      </c>
      <c r="F23" s="26">
        <v>3806.25</v>
      </c>
      <c r="G23" s="26">
        <v>3987.5</v>
      </c>
      <c r="H23" s="27"/>
      <c r="I23" s="27"/>
      <c r="J23" s="27">
        <f t="shared" si="5"/>
        <v>3806.25</v>
      </c>
      <c r="K23" s="28">
        <f t="shared" si="0"/>
        <v>3</v>
      </c>
      <c r="L23" s="28">
        <f t="shared" si="1"/>
        <v>181.25</v>
      </c>
      <c r="M23" s="28">
        <f t="shared" si="2"/>
        <v>4.7619047619047619</v>
      </c>
      <c r="N23" s="28" t="str">
        <f t="shared" si="3"/>
        <v>ОДНОРОДНЫЕ</v>
      </c>
      <c r="O23" s="27">
        <f t="shared" si="4"/>
        <v>38062.5</v>
      </c>
    </row>
    <row r="24" spans="1:15" s="5" customFormat="1" x14ac:dyDescent="0.25">
      <c r="A24" s="23">
        <v>4</v>
      </c>
      <c r="B24" s="41" t="s">
        <v>36</v>
      </c>
      <c r="C24" s="19" t="s">
        <v>30</v>
      </c>
      <c r="D24" s="19">
        <v>10</v>
      </c>
      <c r="E24" s="25">
        <v>1875</v>
      </c>
      <c r="F24" s="26">
        <v>1968.75</v>
      </c>
      <c r="G24" s="26">
        <v>2062.5</v>
      </c>
      <c r="H24" s="27"/>
      <c r="I24" s="27"/>
      <c r="J24" s="27">
        <f t="shared" si="5"/>
        <v>1968.75</v>
      </c>
      <c r="K24" s="28">
        <f t="shared" ref="K24:K27" si="6">COUNT(E24:I24)</f>
        <v>3</v>
      </c>
      <c r="L24" s="28">
        <f t="shared" ref="L24:L27" si="7">STDEV(E24:I24)</f>
        <v>93.75</v>
      </c>
      <c r="M24" s="28">
        <f t="shared" ref="M24:M27" si="8">L24/J24*100</f>
        <v>4.7619047619047619</v>
      </c>
      <c r="N24" s="28" t="str">
        <f t="shared" ref="N24:N27" si="9">IF(M24&lt;33,"ОДНОРОДНЫЕ","НЕОДНОРОДНЫЕ")</f>
        <v>ОДНОРОДНЫЕ</v>
      </c>
      <c r="O24" s="27">
        <f t="shared" ref="O24:O27" si="10">D24*J24</f>
        <v>19687.5</v>
      </c>
    </row>
    <row r="25" spans="1:15" s="5" customFormat="1" x14ac:dyDescent="0.25">
      <c r="A25" s="23">
        <v>5</v>
      </c>
      <c r="B25" s="41" t="s">
        <v>37</v>
      </c>
      <c r="C25" s="19" t="s">
        <v>30</v>
      </c>
      <c r="D25" s="19">
        <v>1</v>
      </c>
      <c r="E25" s="25">
        <v>8375</v>
      </c>
      <c r="F25" s="26">
        <v>8793.75</v>
      </c>
      <c r="G25" s="26">
        <v>9212.5</v>
      </c>
      <c r="H25" s="27"/>
      <c r="I25" s="27"/>
      <c r="J25" s="27">
        <f t="shared" si="5"/>
        <v>8793.75</v>
      </c>
      <c r="K25" s="28">
        <f t="shared" si="6"/>
        <v>3</v>
      </c>
      <c r="L25" s="28">
        <f t="shared" si="7"/>
        <v>418.75</v>
      </c>
      <c r="M25" s="28">
        <f t="shared" si="8"/>
        <v>4.7619047619047619</v>
      </c>
      <c r="N25" s="28" t="str">
        <f t="shared" si="9"/>
        <v>ОДНОРОДНЫЕ</v>
      </c>
      <c r="O25" s="27">
        <f t="shared" si="10"/>
        <v>8793.75</v>
      </c>
    </row>
    <row r="26" spans="1:15" s="5" customFormat="1" x14ac:dyDescent="0.25">
      <c r="A26" s="23">
        <v>6</v>
      </c>
      <c r="B26" s="41" t="s">
        <v>38</v>
      </c>
      <c r="C26" s="19" t="s">
        <v>30</v>
      </c>
      <c r="D26" s="19">
        <v>1</v>
      </c>
      <c r="E26" s="25">
        <v>20625</v>
      </c>
      <c r="F26" s="26">
        <v>21656.25</v>
      </c>
      <c r="G26" s="26">
        <v>22687.5</v>
      </c>
      <c r="H26" s="27"/>
      <c r="I26" s="27"/>
      <c r="J26" s="27">
        <f t="shared" si="5"/>
        <v>21656.25</v>
      </c>
      <c r="K26" s="28">
        <f t="shared" si="6"/>
        <v>3</v>
      </c>
      <c r="L26" s="28">
        <f t="shared" si="7"/>
        <v>1031.25</v>
      </c>
      <c r="M26" s="28">
        <f t="shared" si="8"/>
        <v>4.7619047619047619</v>
      </c>
      <c r="N26" s="28" t="str">
        <f t="shared" si="9"/>
        <v>ОДНОРОДНЫЕ</v>
      </c>
      <c r="O26" s="27">
        <f t="shared" si="10"/>
        <v>21656.25</v>
      </c>
    </row>
    <row r="27" spans="1:15" s="5" customFormat="1" x14ac:dyDescent="0.25">
      <c r="A27" s="23">
        <v>7</v>
      </c>
      <c r="B27" s="41" t="s">
        <v>39</v>
      </c>
      <c r="C27" s="19" t="s">
        <v>30</v>
      </c>
      <c r="D27" s="19">
        <v>2</v>
      </c>
      <c r="E27" s="25">
        <v>5875</v>
      </c>
      <c r="F27" s="26">
        <v>6168.75</v>
      </c>
      <c r="G27" s="26">
        <v>6462.5</v>
      </c>
      <c r="H27" s="27"/>
      <c r="I27" s="27"/>
      <c r="J27" s="27">
        <f t="shared" si="5"/>
        <v>6168.75</v>
      </c>
      <c r="K27" s="28">
        <f t="shared" si="6"/>
        <v>3</v>
      </c>
      <c r="L27" s="28">
        <f t="shared" si="7"/>
        <v>293.75</v>
      </c>
      <c r="M27" s="28">
        <f t="shared" si="8"/>
        <v>4.7619047619047619</v>
      </c>
      <c r="N27" s="28" t="str">
        <f t="shared" si="9"/>
        <v>ОДНОРОДНЫЕ</v>
      </c>
      <c r="O27" s="27">
        <f t="shared" si="10"/>
        <v>12337.5</v>
      </c>
    </row>
    <row r="28" spans="1:15" s="5" customFormat="1" x14ac:dyDescent="0.25">
      <c r="A28" s="23">
        <v>8</v>
      </c>
      <c r="B28" s="41" t="s">
        <v>34</v>
      </c>
      <c r="C28" s="19" t="s">
        <v>30</v>
      </c>
      <c r="D28" s="19">
        <v>2</v>
      </c>
      <c r="E28" s="25">
        <v>13125</v>
      </c>
      <c r="F28" s="26">
        <v>13781.25</v>
      </c>
      <c r="G28" s="26">
        <v>14437.5</v>
      </c>
      <c r="H28" s="27"/>
      <c r="I28" s="27"/>
      <c r="J28" s="27">
        <f t="shared" si="5"/>
        <v>13781.25</v>
      </c>
      <c r="K28" s="28">
        <f t="shared" ref="K28:K29" si="11">COUNT(E28:I28)</f>
        <v>3</v>
      </c>
      <c r="L28" s="28">
        <f t="shared" ref="L28:L29" si="12">STDEV(E28:I28)</f>
        <v>656.25</v>
      </c>
      <c r="M28" s="28">
        <f t="shared" ref="M28:M29" si="13">L28/J28*100</f>
        <v>4.7619047619047619</v>
      </c>
      <c r="N28" s="28" t="str">
        <f t="shared" ref="N28:N29" si="14">IF(M28&lt;33,"ОДНОРОДНЫЕ","НЕОДНОРОДНЫЕ")</f>
        <v>ОДНОРОДНЫЕ</v>
      </c>
      <c r="O28" s="27">
        <f t="shared" ref="O28:O29" si="15">D28*J28</f>
        <v>27562.5</v>
      </c>
    </row>
    <row r="29" spans="1:15" s="5" customFormat="1" x14ac:dyDescent="0.25">
      <c r="A29" s="23">
        <v>9</v>
      </c>
      <c r="B29" s="41" t="s">
        <v>40</v>
      </c>
      <c r="C29" s="19" t="s">
        <v>30</v>
      </c>
      <c r="D29" s="19">
        <v>1</v>
      </c>
      <c r="E29" s="25">
        <v>5625</v>
      </c>
      <c r="F29" s="26">
        <v>5906.25</v>
      </c>
      <c r="G29" s="26">
        <v>6187.5</v>
      </c>
      <c r="H29" s="27"/>
      <c r="I29" s="27"/>
      <c r="J29" s="27">
        <f t="shared" si="5"/>
        <v>5906.25</v>
      </c>
      <c r="K29" s="28">
        <f t="shared" si="11"/>
        <v>3</v>
      </c>
      <c r="L29" s="28">
        <f t="shared" si="12"/>
        <v>281.25</v>
      </c>
      <c r="M29" s="28">
        <f t="shared" si="13"/>
        <v>4.7619047619047619</v>
      </c>
      <c r="N29" s="28" t="str">
        <f t="shared" si="14"/>
        <v>ОДНОРОДНЫЕ</v>
      </c>
      <c r="O29" s="27">
        <f t="shared" si="15"/>
        <v>5906.25</v>
      </c>
    </row>
    <row r="30" spans="1:15" s="5" customFormat="1" x14ac:dyDescent="0.25">
      <c r="A30" s="23">
        <v>10</v>
      </c>
      <c r="B30" s="41" t="s">
        <v>41</v>
      </c>
      <c r="C30" s="19" t="s">
        <v>30</v>
      </c>
      <c r="D30" s="19">
        <v>10</v>
      </c>
      <c r="E30" s="25">
        <v>1437.5</v>
      </c>
      <c r="F30" s="26">
        <v>1509.375</v>
      </c>
      <c r="G30" s="26">
        <v>1581.25</v>
      </c>
      <c r="H30" s="27"/>
      <c r="I30" s="27"/>
      <c r="J30" s="27">
        <f t="shared" si="5"/>
        <v>1509.37</v>
      </c>
      <c r="K30" s="28">
        <f t="shared" si="0"/>
        <v>3</v>
      </c>
      <c r="L30" s="28">
        <f t="shared" si="1"/>
        <v>71.875</v>
      </c>
      <c r="M30" s="28">
        <f t="shared" si="2"/>
        <v>4.7619205363827293</v>
      </c>
      <c r="N30" s="28" t="str">
        <f t="shared" si="3"/>
        <v>ОДНОРОДНЫЕ</v>
      </c>
      <c r="O30" s="27">
        <f t="shared" si="4"/>
        <v>15093.699999999999</v>
      </c>
    </row>
    <row r="31" spans="1:15" s="5" customFormat="1" x14ac:dyDescent="0.25">
      <c r="A31" s="23">
        <v>11</v>
      </c>
      <c r="B31" s="41" t="s">
        <v>42</v>
      </c>
      <c r="C31" s="19" t="s">
        <v>30</v>
      </c>
      <c r="D31" s="19">
        <v>1</v>
      </c>
      <c r="E31" s="25">
        <v>2375</v>
      </c>
      <c r="F31" s="26">
        <v>2493.75</v>
      </c>
      <c r="G31" s="26">
        <v>2612.5</v>
      </c>
      <c r="H31" s="27"/>
      <c r="I31" s="27"/>
      <c r="J31" s="27">
        <f t="shared" si="5"/>
        <v>2493.75</v>
      </c>
      <c r="K31" s="28">
        <f t="shared" ref="K31" si="16">COUNT(E31:I31)</f>
        <v>3</v>
      </c>
      <c r="L31" s="28">
        <f t="shared" ref="L31" si="17">STDEV(E31:I31)</f>
        <v>118.75</v>
      </c>
      <c r="M31" s="28">
        <f t="shared" ref="M31" si="18">L31/J31*100</f>
        <v>4.7619047619047619</v>
      </c>
      <c r="N31" s="28" t="str">
        <f t="shared" ref="N31" si="19">IF(M31&lt;33,"ОДНОРОДНЫЕ","НЕОДНОРОДНЫЕ")</f>
        <v>ОДНОРОДНЫЕ</v>
      </c>
      <c r="O31" s="27">
        <f t="shared" ref="O31" si="20">D31*J31</f>
        <v>2493.75</v>
      </c>
    </row>
    <row r="32" spans="1:15" s="5" customFormat="1" x14ac:dyDescent="0.25">
      <c r="A32" s="23">
        <v>12</v>
      </c>
      <c r="B32" s="41" t="s">
        <v>43</v>
      </c>
      <c r="C32" s="19" t="s">
        <v>30</v>
      </c>
      <c r="D32" s="19">
        <v>3</v>
      </c>
      <c r="E32" s="25">
        <v>7125</v>
      </c>
      <c r="F32" s="26">
        <v>7481.25</v>
      </c>
      <c r="G32" s="26">
        <v>7837.5</v>
      </c>
      <c r="H32" s="27"/>
      <c r="I32" s="27"/>
      <c r="J32" s="27">
        <f t="shared" si="5"/>
        <v>7481.25</v>
      </c>
      <c r="K32" s="28">
        <f t="shared" ref="K32" si="21">COUNT(E32:I32)</f>
        <v>3</v>
      </c>
      <c r="L32" s="28">
        <f t="shared" ref="L32" si="22">STDEV(E32:I32)</f>
        <v>356.25</v>
      </c>
      <c r="M32" s="28">
        <f t="shared" ref="M32" si="23">L32/J32*100</f>
        <v>4.7619047619047619</v>
      </c>
      <c r="N32" s="28" t="str">
        <f t="shared" ref="N32" si="24">IF(M32&lt;33,"ОДНОРОДНЫЕ","НЕОДНОРОДНЫЕ")</f>
        <v>ОДНОРОДНЫЕ</v>
      </c>
      <c r="O32" s="27">
        <f t="shared" ref="O32" si="25">D32*J32</f>
        <v>22443.75</v>
      </c>
    </row>
    <row r="33" spans="1:17" s="5" customFormat="1" x14ac:dyDescent="0.25">
      <c r="A33" s="23">
        <v>13</v>
      </c>
      <c r="B33" s="41" t="s">
        <v>38</v>
      </c>
      <c r="C33" s="19" t="s">
        <v>30</v>
      </c>
      <c r="D33" s="19">
        <v>3</v>
      </c>
      <c r="E33" s="25">
        <v>5000</v>
      </c>
      <c r="F33" s="26">
        <v>5250</v>
      </c>
      <c r="G33" s="26">
        <v>5500</v>
      </c>
      <c r="H33" s="22"/>
      <c r="I33" s="21"/>
      <c r="J33" s="27">
        <f t="shared" si="5"/>
        <v>5250</v>
      </c>
      <c r="K33" s="20">
        <f t="shared" si="0"/>
        <v>3</v>
      </c>
      <c r="L33" s="20">
        <f t="shared" si="1"/>
        <v>250</v>
      </c>
      <c r="M33" s="20">
        <f t="shared" si="2"/>
        <v>4.7619047619047619</v>
      </c>
      <c r="N33" s="20" t="str">
        <f t="shared" si="3"/>
        <v>ОДНОРОДНЫЕ</v>
      </c>
      <c r="O33" s="21">
        <f t="shared" si="4"/>
        <v>15750</v>
      </c>
    </row>
    <row r="34" spans="1:17" s="5" customFormat="1" x14ac:dyDescent="0.25">
      <c r="A34" s="23">
        <v>14</v>
      </c>
      <c r="B34" s="41" t="s">
        <v>44</v>
      </c>
      <c r="C34" s="19" t="s">
        <v>30</v>
      </c>
      <c r="D34" s="19">
        <v>10</v>
      </c>
      <c r="E34" s="25">
        <v>712.5</v>
      </c>
      <c r="F34" s="26">
        <v>748.125</v>
      </c>
      <c r="G34" s="26">
        <v>783.75</v>
      </c>
      <c r="H34" s="22"/>
      <c r="I34" s="15"/>
      <c r="J34" s="27">
        <f t="shared" si="5"/>
        <v>748.12</v>
      </c>
      <c r="K34" s="12">
        <f t="shared" ref="K34" si="26">COUNT(E34:I34)</f>
        <v>3</v>
      </c>
      <c r="L34" s="12">
        <f t="shared" ref="L34" si="27">STDEV(E34:I34)</f>
        <v>35.625</v>
      </c>
      <c r="M34" s="12">
        <f t="shared" ref="M34" si="28">L34/J34*100</f>
        <v>4.7619365877132012</v>
      </c>
      <c r="N34" s="12" t="str">
        <f t="shared" ref="N34" si="29">IF(M34&lt;33,"ОДНОРОДНЫЕ","НЕОДНОРОДНЫЕ")</f>
        <v>ОДНОРОДНЫЕ</v>
      </c>
      <c r="O34" s="15">
        <f>D34*J34</f>
        <v>7481.2</v>
      </c>
    </row>
    <row r="35" spans="1:17" s="5" customFormat="1" x14ac:dyDescent="0.25">
      <c r="A35" s="12"/>
      <c r="B35" s="16"/>
      <c r="C35" s="17"/>
      <c r="D35" s="24"/>
      <c r="E35" s="15">
        <f>SUMPRODUCT(D21:D34,E21:E34)</f>
        <v>250500</v>
      </c>
      <c r="F35" s="21">
        <f>SUMPRODUCT(D21:D34,F21:F34)</f>
        <v>263025</v>
      </c>
      <c r="G35" s="21">
        <f>SUMPRODUCT(D21:D34,G21:G34)</f>
        <v>275550</v>
      </c>
      <c r="H35" s="15"/>
      <c r="I35" s="15"/>
      <c r="J35" s="15"/>
      <c r="K35" s="12"/>
      <c r="L35" s="12"/>
      <c r="M35" s="12"/>
      <c r="N35" s="12"/>
      <c r="O35" s="15"/>
    </row>
    <row r="36" spans="1:17" s="6" customFormat="1" x14ac:dyDescent="0.25">
      <c r="A36" s="14"/>
      <c r="B36" s="14"/>
      <c r="C36" s="14"/>
      <c r="D36" s="14"/>
      <c r="E36" s="4"/>
      <c r="F36" s="4"/>
      <c r="G36" s="4"/>
      <c r="H36" s="4"/>
      <c r="I36" s="4"/>
      <c r="J36" s="4"/>
      <c r="K36" s="14"/>
      <c r="L36" s="14"/>
      <c r="M36" s="14"/>
      <c r="N36" s="14"/>
      <c r="O36" s="4"/>
    </row>
    <row r="37" spans="1:17" s="9" customFormat="1" x14ac:dyDescent="0.25">
      <c r="A37" s="31" t="s">
        <v>25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1:17" s="9" customFormat="1" x14ac:dyDescent="0.25">
      <c r="A38" s="32" t="s">
        <v>24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</row>
    <row r="39" spans="1:17" s="9" customFormat="1" ht="1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</row>
    <row r="40" spans="1:17" s="9" customFormat="1" x14ac:dyDescent="0.25">
      <c r="A40" s="29" t="s">
        <v>48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10"/>
      <c r="Q40" s="10"/>
    </row>
  </sheetData>
  <mergeCells count="17">
    <mergeCell ref="C19:D19"/>
    <mergeCell ref="A40:O40"/>
    <mergeCell ref="L13:M13"/>
    <mergeCell ref="B15:N15"/>
    <mergeCell ref="A37:O37"/>
    <mergeCell ref="A38:O38"/>
    <mergeCell ref="A39:O3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 N33:N35">
    <cfRule type="containsText" dxfId="107" priority="76" operator="containsText" text="НЕ">
      <formula>NOT(ISERROR(SEARCH("НЕ",N21)))</formula>
    </cfRule>
    <cfRule type="containsText" dxfId="106" priority="77" operator="containsText" text="ОДНОРОДНЫЕ">
      <formula>NOT(ISERROR(SEARCH("ОДНОРОДНЫЕ",N21)))</formula>
    </cfRule>
    <cfRule type="containsText" dxfId="105" priority="78" operator="containsText" text="НЕОДНОРОДНЫЕ">
      <formula>NOT(ISERROR(SEARCH("НЕОДНОРОДНЫЕ",N21)))</formula>
    </cfRule>
  </conditionalFormatting>
  <conditionalFormatting sqref="N21 N33:N35">
    <cfRule type="containsText" dxfId="104" priority="73" operator="containsText" text="НЕОДНОРОДНЫЕ">
      <formula>NOT(ISERROR(SEARCH("НЕОДНОРОДНЫЕ",N21)))</formula>
    </cfRule>
    <cfRule type="containsText" dxfId="103" priority="74" operator="containsText" text="ОДНОРОДНЫЕ">
      <formula>NOT(ISERROR(SEARCH("ОДНОРОДНЫЕ",N21)))</formula>
    </cfRule>
    <cfRule type="containsText" dxfId="102" priority="75" operator="containsText" text="НЕОДНОРОДНЫЕ">
      <formula>NOT(ISERROR(SEARCH("НЕОДНОРОДНЫЕ",N21)))</formula>
    </cfRule>
  </conditionalFormatting>
  <conditionalFormatting sqref="N32">
    <cfRule type="containsText" dxfId="101" priority="64" operator="containsText" text="НЕ">
      <formula>NOT(ISERROR(SEARCH("НЕ",N32)))</formula>
    </cfRule>
    <cfRule type="containsText" dxfId="100" priority="65" operator="containsText" text="ОДНОРОДНЫЕ">
      <formula>NOT(ISERROR(SEARCH("ОДНОРОДНЫЕ",N32)))</formula>
    </cfRule>
    <cfRule type="containsText" dxfId="99" priority="66" operator="containsText" text="НЕОДНОРОДНЫЕ">
      <formula>NOT(ISERROR(SEARCH("НЕОДНОРОДНЫЕ",N32)))</formula>
    </cfRule>
  </conditionalFormatting>
  <conditionalFormatting sqref="N32">
    <cfRule type="containsText" dxfId="98" priority="61" operator="containsText" text="НЕОДНОРОДНЫЕ">
      <formula>NOT(ISERROR(SEARCH("НЕОДНОРОДНЫЕ",N32)))</formula>
    </cfRule>
    <cfRule type="containsText" dxfId="97" priority="62" operator="containsText" text="ОДНОРОДНЫЕ">
      <formula>NOT(ISERROR(SEARCH("ОДНОРОДНЫЕ",N32)))</formula>
    </cfRule>
    <cfRule type="containsText" dxfId="96" priority="63" operator="containsText" text="НЕОДНОРОДНЫЕ">
      <formula>NOT(ISERROR(SEARCH("НЕОДНОРОДНЫЕ",N32)))</formula>
    </cfRule>
  </conditionalFormatting>
  <conditionalFormatting sqref="N31">
    <cfRule type="containsText" dxfId="95" priority="58" operator="containsText" text="НЕ">
      <formula>NOT(ISERROR(SEARCH("НЕ",N31)))</formula>
    </cfRule>
    <cfRule type="containsText" dxfId="94" priority="59" operator="containsText" text="ОДНОРОДНЫЕ">
      <formula>NOT(ISERROR(SEARCH("ОДНОРОДНЫЕ",N31)))</formula>
    </cfRule>
    <cfRule type="containsText" dxfId="93" priority="60" operator="containsText" text="НЕОДНОРОДНЫЕ">
      <formula>NOT(ISERROR(SEARCH("НЕОДНОРОДНЫЕ",N31)))</formula>
    </cfRule>
  </conditionalFormatting>
  <conditionalFormatting sqref="N31">
    <cfRule type="containsText" dxfId="92" priority="55" operator="containsText" text="НЕОДНОРОДНЫЕ">
      <formula>NOT(ISERROR(SEARCH("НЕОДНОРОДНЫЕ",N31)))</formula>
    </cfRule>
    <cfRule type="containsText" dxfId="91" priority="56" operator="containsText" text="ОДНОРОДНЫЕ">
      <formula>NOT(ISERROR(SEARCH("ОДНОРОДНЫЕ",N31)))</formula>
    </cfRule>
    <cfRule type="containsText" dxfId="90" priority="57" operator="containsText" text="НЕОДНОРОДНЫЕ">
      <formula>NOT(ISERROR(SEARCH("НЕОДНОРОДНЫЕ",N31)))</formula>
    </cfRule>
  </conditionalFormatting>
  <conditionalFormatting sqref="N30">
    <cfRule type="containsText" dxfId="89" priority="52" operator="containsText" text="НЕ">
      <formula>NOT(ISERROR(SEARCH("НЕ",N30)))</formula>
    </cfRule>
    <cfRule type="containsText" dxfId="88" priority="53" operator="containsText" text="ОДНОРОДНЫЕ">
      <formula>NOT(ISERROR(SEARCH("ОДНОРОДНЫЕ",N30)))</formula>
    </cfRule>
    <cfRule type="containsText" dxfId="87" priority="54" operator="containsText" text="НЕОДНОРОДНЫЕ">
      <formula>NOT(ISERROR(SEARCH("НЕОДНОРОДНЫЕ",N30)))</formula>
    </cfRule>
  </conditionalFormatting>
  <conditionalFormatting sqref="N30">
    <cfRule type="containsText" dxfId="86" priority="49" operator="containsText" text="НЕОДНОРОДНЫЕ">
      <formula>NOT(ISERROR(SEARCH("НЕОДНОРОДНЫЕ",N30)))</formula>
    </cfRule>
    <cfRule type="containsText" dxfId="85" priority="50" operator="containsText" text="ОДНОРОДНЫЕ">
      <formula>NOT(ISERROR(SEARCH("ОДНОРОДНЫЕ",N30)))</formula>
    </cfRule>
    <cfRule type="containsText" dxfId="84" priority="51" operator="containsText" text="НЕОДНОРОДНЫЕ">
      <formula>NOT(ISERROR(SEARCH("НЕОДНОРОДНЫЕ",N30)))</formula>
    </cfRule>
  </conditionalFormatting>
  <conditionalFormatting sqref="N29">
    <cfRule type="containsText" dxfId="83" priority="46" operator="containsText" text="НЕ">
      <formula>NOT(ISERROR(SEARCH("НЕ",N29)))</formula>
    </cfRule>
    <cfRule type="containsText" dxfId="82" priority="47" operator="containsText" text="ОДНОРОДНЫЕ">
      <formula>NOT(ISERROR(SEARCH("ОДНОРОДНЫЕ",N29)))</formula>
    </cfRule>
    <cfRule type="containsText" dxfId="81" priority="48" operator="containsText" text="НЕОДНОРОДНЫЕ">
      <formula>NOT(ISERROR(SEARCH("НЕОДНОРОДНЫЕ",N29)))</formula>
    </cfRule>
  </conditionalFormatting>
  <conditionalFormatting sqref="N29">
    <cfRule type="containsText" dxfId="80" priority="43" operator="containsText" text="НЕОДНОРОДНЫЕ">
      <formula>NOT(ISERROR(SEARCH("НЕОДНОРОДНЫЕ",N29)))</formula>
    </cfRule>
    <cfRule type="containsText" dxfId="79" priority="44" operator="containsText" text="ОДНОРОДНЫЕ">
      <formula>NOT(ISERROR(SEARCH("ОДНОРОДНЫЕ",N29)))</formula>
    </cfRule>
    <cfRule type="containsText" dxfId="78" priority="45" operator="containsText" text="НЕОДНОРОДНЫЕ">
      <formula>NOT(ISERROR(SEARCH("НЕОДНОРОДНЫЕ",N29)))</formula>
    </cfRule>
  </conditionalFormatting>
  <conditionalFormatting sqref="N28">
    <cfRule type="containsText" dxfId="77" priority="40" operator="containsText" text="НЕ">
      <formula>NOT(ISERROR(SEARCH("НЕ",N28)))</formula>
    </cfRule>
    <cfRule type="containsText" dxfId="76" priority="41" operator="containsText" text="ОДНОРОДНЫЕ">
      <formula>NOT(ISERROR(SEARCH("ОДНОРОДНЫЕ",N28)))</formula>
    </cfRule>
    <cfRule type="containsText" dxfId="75" priority="42" operator="containsText" text="НЕОДНОРОДНЫЕ">
      <formula>NOT(ISERROR(SEARCH("НЕОДНОРОДНЫЕ",N28)))</formula>
    </cfRule>
  </conditionalFormatting>
  <conditionalFormatting sqref="N28">
    <cfRule type="containsText" dxfId="74" priority="37" operator="containsText" text="НЕОДНОРОДНЫЕ">
      <formula>NOT(ISERROR(SEARCH("НЕОДНОРОДНЫЕ",N28)))</formula>
    </cfRule>
    <cfRule type="containsText" dxfId="73" priority="38" operator="containsText" text="ОДНОРОДНЫЕ">
      <formula>NOT(ISERROR(SEARCH("ОДНОРОДНЫЕ",N28)))</formula>
    </cfRule>
    <cfRule type="containsText" dxfId="72" priority="39" operator="containsText" text="НЕОДНОРОДНЫЕ">
      <formula>NOT(ISERROR(SEARCH("НЕОДНОРОДНЫЕ",N28)))</formula>
    </cfRule>
  </conditionalFormatting>
  <conditionalFormatting sqref="N27">
    <cfRule type="containsText" dxfId="71" priority="34" operator="containsText" text="НЕ">
      <formula>NOT(ISERROR(SEARCH("НЕ",N27)))</formula>
    </cfRule>
    <cfRule type="containsText" dxfId="70" priority="35" operator="containsText" text="ОДНОРОДНЫЕ">
      <formula>NOT(ISERROR(SEARCH("ОДНОРОДНЫЕ",N27)))</formula>
    </cfRule>
    <cfRule type="containsText" dxfId="69" priority="36" operator="containsText" text="НЕОДНОРОДНЫЕ">
      <formula>NOT(ISERROR(SEARCH("НЕОДНОРОДНЫЕ",N27)))</formula>
    </cfRule>
  </conditionalFormatting>
  <conditionalFormatting sqref="N27">
    <cfRule type="containsText" dxfId="65" priority="31" operator="containsText" text="НЕОДНОРОДНЫЕ">
      <formula>NOT(ISERROR(SEARCH("НЕОДНОРОДНЫЕ",N27)))</formula>
    </cfRule>
    <cfRule type="containsText" dxfId="64" priority="32" operator="containsText" text="ОДНОРОДНЫЕ">
      <formula>NOT(ISERROR(SEARCH("ОДНОРОДНЫЕ",N27)))</formula>
    </cfRule>
    <cfRule type="containsText" dxfId="63" priority="33" operator="containsText" text="НЕОДНОРОДНЫЕ">
      <formula>NOT(ISERROR(SEARCH("НЕОДНОРОДНЫЕ",N27)))</formula>
    </cfRule>
  </conditionalFormatting>
  <conditionalFormatting sqref="N26">
    <cfRule type="containsText" dxfId="59" priority="28" operator="containsText" text="НЕ">
      <formula>NOT(ISERROR(SEARCH("НЕ",N26)))</formula>
    </cfRule>
    <cfRule type="containsText" dxfId="58" priority="29" operator="containsText" text="ОДНОРОДНЫЕ">
      <formula>NOT(ISERROR(SEARCH("ОДНОРОДНЫЕ",N26)))</formula>
    </cfRule>
    <cfRule type="containsText" dxfId="57" priority="30" operator="containsText" text="НЕОДНОРОДНЫЕ">
      <formula>NOT(ISERROR(SEARCH("НЕОДНОРОДНЫЕ",N26)))</formula>
    </cfRule>
  </conditionalFormatting>
  <conditionalFormatting sqref="N26">
    <cfRule type="containsText" dxfId="53" priority="25" operator="containsText" text="НЕОДНОРОДНЫЕ">
      <formula>NOT(ISERROR(SEARCH("НЕОДНОРОДНЫЕ",N26)))</formula>
    </cfRule>
    <cfRule type="containsText" dxfId="52" priority="26" operator="containsText" text="ОДНОРОДНЫЕ">
      <formula>NOT(ISERROR(SEARCH("ОДНОРОДНЫЕ",N26)))</formula>
    </cfRule>
    <cfRule type="containsText" dxfId="51" priority="27" operator="containsText" text="НЕОДНОРОДНЫЕ">
      <formula>NOT(ISERROR(SEARCH("НЕОДНОРОДНЫЕ",N26)))</formula>
    </cfRule>
  </conditionalFormatting>
  <conditionalFormatting sqref="N25">
    <cfRule type="containsText" dxfId="47" priority="22" operator="containsText" text="НЕ">
      <formula>NOT(ISERROR(SEARCH("НЕ",N25)))</formula>
    </cfRule>
    <cfRule type="containsText" dxfId="46" priority="23" operator="containsText" text="ОДНОРОДНЫЕ">
      <formula>NOT(ISERROR(SEARCH("ОДНОРОДНЫЕ",N25)))</formula>
    </cfRule>
    <cfRule type="containsText" dxfId="45" priority="24" operator="containsText" text="НЕОДНОРОДНЫЕ">
      <formula>NOT(ISERROR(SEARCH("НЕОДНОРОДНЫЕ",N25)))</formula>
    </cfRule>
  </conditionalFormatting>
  <conditionalFormatting sqref="N25">
    <cfRule type="containsText" dxfId="41" priority="19" operator="containsText" text="НЕОДНОРОДНЫЕ">
      <formula>NOT(ISERROR(SEARCH("НЕОДНОРОДНЫЕ",N25)))</formula>
    </cfRule>
    <cfRule type="containsText" dxfId="40" priority="20" operator="containsText" text="ОДНОРОДНЫЕ">
      <formula>NOT(ISERROR(SEARCH("ОДНОРОДНЫЕ",N25)))</formula>
    </cfRule>
    <cfRule type="containsText" dxfId="39" priority="21" operator="containsText" text="НЕОДНОРОДНЫЕ">
      <formula>NOT(ISERROR(SEARCH("НЕОДНОРОДНЫЕ",N25)))</formula>
    </cfRule>
  </conditionalFormatting>
  <conditionalFormatting sqref="N24">
    <cfRule type="containsText" dxfId="35" priority="16" operator="containsText" text="НЕ">
      <formula>NOT(ISERROR(SEARCH("НЕ",N24)))</formula>
    </cfRule>
    <cfRule type="containsText" dxfId="34" priority="17" operator="containsText" text="ОДНОРОДНЫЕ">
      <formula>NOT(ISERROR(SEARCH("ОДНОРОДНЫЕ",N24)))</formula>
    </cfRule>
    <cfRule type="containsText" dxfId="33" priority="18" operator="containsText" text="НЕОДНОРОДНЫЕ">
      <formula>NOT(ISERROR(SEARCH("НЕОДНОРОДНЫЕ",N24)))</formula>
    </cfRule>
  </conditionalFormatting>
  <conditionalFormatting sqref="N24">
    <cfRule type="containsText" dxfId="29" priority="13" operator="containsText" text="НЕОДНОРОДНЫЕ">
      <formula>NOT(ISERROR(SEARCH("НЕОДНОРОДНЫЕ",N24)))</formula>
    </cfRule>
    <cfRule type="containsText" dxfId="28" priority="14" operator="containsText" text="ОДНОРОДНЫЕ">
      <formula>NOT(ISERROR(SEARCH("ОДНОРОДНЫЕ",N24)))</formula>
    </cfRule>
    <cfRule type="containsText" dxfId="27" priority="15" operator="containsText" text="НЕОДНОРОДНЫЕ">
      <formula>NOT(ISERROR(SEARCH("НЕОДНОРОДНЫЕ",N24)))</formula>
    </cfRule>
  </conditionalFormatting>
  <conditionalFormatting sqref="N23">
    <cfRule type="containsText" dxfId="23" priority="10" operator="containsText" text="НЕ">
      <formula>NOT(ISERROR(SEARCH("НЕ",N23)))</formula>
    </cfRule>
    <cfRule type="containsText" dxfId="22" priority="11" operator="containsText" text="ОДНОРОДНЫЕ">
      <formula>NOT(ISERROR(SEARCH("ОДНОРОДНЫЕ",N23)))</formula>
    </cfRule>
    <cfRule type="containsText" dxfId="21" priority="12" operator="containsText" text="НЕОДНОРОДНЫЕ">
      <formula>NOT(ISERROR(SEARCH("НЕОДНОРОДНЫЕ",N23)))</formula>
    </cfRule>
  </conditionalFormatting>
  <conditionalFormatting sqref="N23">
    <cfRule type="containsText" dxfId="17" priority="7" operator="containsText" text="НЕОДНОРОДНЫЕ">
      <formula>NOT(ISERROR(SEARCH("НЕОДНОРОДНЫЕ",N23)))</formula>
    </cfRule>
    <cfRule type="containsText" dxfId="16" priority="8" operator="containsText" text="ОДНОРОДНЫЕ">
      <formula>NOT(ISERROR(SEARCH("ОДНОРОДНЫЕ",N23)))</formula>
    </cfRule>
    <cfRule type="containsText" dxfId="15" priority="9" operator="containsText" text="НЕОДНОРОДНЫЕ">
      <formula>NOT(ISERROR(SEARCH("НЕОДНОРОДНЫЕ",N23)))</formula>
    </cfRule>
  </conditionalFormatting>
  <conditionalFormatting sqref="N22">
    <cfRule type="containsText" dxfId="11" priority="4" operator="containsText" text="НЕ">
      <formula>NOT(ISERROR(SEARCH("НЕ",N22)))</formula>
    </cfRule>
    <cfRule type="containsText" dxfId="10" priority="5" operator="containsText" text="ОДНОРОДНЫЕ">
      <formula>NOT(ISERROR(SEARCH("ОДНОРОДНЫЕ",N22)))</formula>
    </cfRule>
    <cfRule type="containsText" dxfId="9" priority="6" operator="containsText" text="НЕОДНОРОДНЫЕ">
      <formula>NOT(ISERROR(SEARCH("НЕОДНОРОДНЫЕ",N22)))</formula>
    </cfRule>
  </conditionalFormatting>
  <conditionalFormatting sqref="N22">
    <cfRule type="containsText" dxfId="5" priority="1" operator="containsText" text="НЕОДНОРОДНЫЕ">
      <formula>NOT(ISERROR(SEARCH("НЕОДНОРОДНЫЕ",N22)))</formula>
    </cfRule>
    <cfRule type="containsText" dxfId="4" priority="2" operator="containsText" text="ОДНОРОДНЫЕ">
      <formula>NOT(ISERROR(SEARCH("ОДНОРОДНЫЕ",N22)))</formula>
    </cfRule>
    <cfRule type="containsText" dxfId="3" priority="3" operator="containsText" text="НЕОДНОРОДНЫЕ">
      <formula>NOT(ISERROR(SEARCH("НЕОДНОРОДНЫЕ",N22)))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2024-06-13T02:22:01Z</dcterms:modified>
</cp:coreProperties>
</file>