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1" i="1" l="1"/>
  <c r="G22" i="1" l="1"/>
  <c r="F22" i="1"/>
  <c r="E22" i="1"/>
  <c r="L21" i="1" l="1"/>
  <c r="K21" i="1"/>
  <c r="M21" i="1" l="1"/>
  <c r="N21" i="1" s="1"/>
  <c r="O21" i="1"/>
  <c r="C18" i="1" s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<sst xmlns="http://schemas.openxmlformats.org/spreadsheetml/2006/main" count="42" uniqueCount="38">
  <si>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</si>
  <si>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</si>
  <si>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</si>
  <si>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</si>
  <si>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</si>
  <si>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</si>
  <si>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</si>
  <si>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</si>
  <si>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</si>
  <si>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</si>
  <si>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</si>
  <si>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</si>
  <si>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</si>
  <si>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</si>
  <si>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</si>
  <si>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</si>
  <si>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</si>
  <si>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</si>
  <si>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</si>
  <si>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</si>
  <si>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</si>
  <si>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</si>
  <si>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</si>
  <si>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</si>
  <si>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</si>
  <si>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</si>
  <si>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к Извещению о проведении закупки</t>
  </si>
  <si>
    <t>Приложение № 4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</si>
  <si>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</si>
  <si>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ед.</t>
  </si>
  <si>
    <t>путем запроса котировок в электронной форме</t>
  </si>
  <si>
    <t>Оказание услуг по подключению лабораторного анализатора для обеспечения выгрузки результатов исследований в Информационную систему L2</t>
  </si>
  <si>
    <t>КП вх. 1622 от 18.07.2024</t>
  </si>
  <si>
    <t>КП вх. 1621 от 18.07.2024</t>
  </si>
  <si>
    <t>КП вх. 1623 от 18.07.2024</t>
  </si>
  <si>
    <t>Начальная (максимальная) цена договора устанавливается в размере 96000 руб. (девяносто шесть тысяч рублей 00 копеек)</t>
  </si>
  <si>
    <t>№ 148-24</t>
  </si>
  <si>
    <t>на оказание услуг по подключению лабораторного анализатора для обеспечения выгрузки результатов исследований в Информационную систему 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</si>
</sst>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topLeftCell="A2" zoomScale="85" zoomScaleNormal="85" zoomScalePageLayoutView="70" workbookViewId="0">
      <selection activeCell="A28" sqref="A28:O28"/>
    </sheetView>
  </sheetViews>
  <sheetFormatPr defaultRowHeight="15" x14ac:dyDescent="0.25"/>
  <cols>
    <col min="1" max="1" width="9.140625" style="4"/>
    <col min="2" max="2" width="47.7109375" style="12" customWidth="1"/>
    <col min="3" max="4" width="9.140625" style="4"/>
    <col min="5" max="7" width="16.8554687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4" customWidth="1"/>
    <col min="12" max="12" width="12.5703125" style="4" customWidth="1"/>
    <col min="13" max="13" width="10.28515625" style="4" customWidth="1"/>
    <col min="14" max="14" width="19" style="4" customWidth="1"/>
    <col min="15" max="15" width="13.28515625" style="1" customWidth="1"/>
    <col min="16" max="16384" width="9.140625" style="4"/>
  </cols>
  <sheetData>
    <row r="1" spans="2:15" x14ac:dyDescent="0.25">
      <c r="O1" s="5" t="s">
        <v>27</v>
      </c>
    </row>
    <row r="2" spans="2:15" x14ac:dyDescent="0.25">
      <c r="O2" s="5" t="s">
        <v>26</v>
      </c>
    </row>
    <row r="3" spans="2:15" x14ac:dyDescent="0.25">
      <c r="O3" s="5" t="s">
        <v>37</v>
      </c>
    </row>
    <row r="4" spans="2:15" x14ac:dyDescent="0.25">
      <c r="O4" s="5" t="s">
        <v>30</v>
      </c>
    </row>
    <row r="5" spans="2:15" hidden="1" x14ac:dyDescent="0.25">
      <c r="O5" s="5"/>
    </row>
    <row r="6" spans="2:15" x14ac:dyDescent="0.2">
      <c r="O6" s="6" t="s">
        <v>36</v>
      </c>
    </row>
    <row r="8" spans="2:15" hidden="1" x14ac:dyDescent="0.25"/>
    <row r="9" spans="2:15" x14ac:dyDescent="0.25">
      <c r="O9" s="2" t="s">
        <v>16</v>
      </c>
    </row>
    <row r="10" spans="2:15" x14ac:dyDescent="0.25">
      <c r="O10" s="3" t="s">
        <v>21</v>
      </c>
    </row>
    <row r="11" spans="2:15" x14ac:dyDescent="0.25">
      <c r="O11" s="3" t="s">
        <v>17</v>
      </c>
    </row>
    <row r="13" spans="2:15" ht="28.9" customHeight="1" x14ac:dyDescent="0.25">
      <c r="L13" s="25" t="s">
        <v>20</v>
      </c>
      <c r="M13" s="25"/>
      <c r="O13" s="1" t="s">
        <v>18</v>
      </c>
    </row>
    <row r="15" spans="2:15" x14ac:dyDescent="0.25">
      <c r="B15" s="25" t="s">
        <v>19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2:15" hidden="1" x14ac:dyDescent="0.25"/>
    <row r="18" spans="1:15" ht="40.9" customHeight="1" x14ac:dyDescent="0.25">
      <c r="A18" s="27" t="s">
        <v>14</v>
      </c>
      <c r="B18" s="28"/>
      <c r="C18" s="29">
        <f>SUMIF(O21:O22,"&gt;0")</f>
        <v>96000</v>
      </c>
      <c r="D18" s="28"/>
      <c r="E18" s="9" t="s">
        <v>32</v>
      </c>
      <c r="F18" s="14" t="s">
        <v>33</v>
      </c>
      <c r="G18" s="14" t="s">
        <v>34</v>
      </c>
      <c r="H18" s="13"/>
      <c r="I18" s="9"/>
      <c r="J18" s="9"/>
      <c r="K18" s="7"/>
      <c r="L18" s="7"/>
      <c r="M18" s="7"/>
      <c r="N18" s="7"/>
      <c r="O18" s="9"/>
    </row>
    <row r="19" spans="1:15" ht="30" customHeight="1" x14ac:dyDescent="0.25">
      <c r="A19" s="32" t="s">
        <v>0</v>
      </c>
      <c r="B19" s="33" t="s">
        <v>1</v>
      </c>
      <c r="C19" s="32" t="s">
        <v>2</v>
      </c>
      <c r="D19" s="32"/>
      <c r="E19" s="9" t="s">
        <v>5</v>
      </c>
      <c r="F19" s="9" t="s">
        <v>7</v>
      </c>
      <c r="G19" s="9" t="s">
        <v>8</v>
      </c>
      <c r="H19" s="9" t="s">
        <v>22</v>
      </c>
      <c r="I19" s="9" t="s">
        <v>23</v>
      </c>
      <c r="J19" s="30" t="s">
        <v>15</v>
      </c>
      <c r="K19" s="32" t="s">
        <v>11</v>
      </c>
      <c r="L19" s="32" t="s">
        <v>12</v>
      </c>
      <c r="M19" s="32" t="s">
        <v>13</v>
      </c>
      <c r="N19" s="32" t="s">
        <v>9</v>
      </c>
      <c r="O19" s="26" t="s">
        <v>10</v>
      </c>
    </row>
    <row r="20" spans="1:15" ht="30" x14ac:dyDescent="0.25">
      <c r="A20" s="33"/>
      <c r="B20" s="34"/>
      <c r="C20" s="15" t="s">
        <v>3</v>
      </c>
      <c r="D20" s="15" t="s">
        <v>4</v>
      </c>
      <c r="E20" s="9" t="s">
        <v>6</v>
      </c>
      <c r="F20" s="9" t="s">
        <v>6</v>
      </c>
      <c r="G20" s="9" t="s">
        <v>6</v>
      </c>
      <c r="H20" s="9" t="s">
        <v>6</v>
      </c>
      <c r="I20" s="9" t="s">
        <v>6</v>
      </c>
      <c r="J20" s="31"/>
      <c r="K20" s="32"/>
      <c r="L20" s="32"/>
      <c r="M20" s="32"/>
      <c r="N20" s="32"/>
      <c r="O20" s="26"/>
    </row>
    <row r="21" spans="1:15" ht="45" customHeight="1" x14ac:dyDescent="0.25">
      <c r="A21" s="18">
        <v>1</v>
      </c>
      <c r="B21" s="20" t="s">
        <v>31</v>
      </c>
      <c r="C21" s="19" t="s">
        <v>29</v>
      </c>
      <c r="D21" s="7">
        <v>1</v>
      </c>
      <c r="E21" s="8">
        <v>97000</v>
      </c>
      <c r="F21" s="9">
        <v>92000</v>
      </c>
      <c r="G21" s="9">
        <v>99000</v>
      </c>
      <c r="H21" s="9"/>
      <c r="I21" s="9"/>
      <c r="J21" s="9">
        <f>ROUND(AVERAGE(E21:I21),2)</f>
        <v>96000</v>
      </c>
      <c r="K21" s="7">
        <f t="shared" ref="K21" si="0">COUNT(E21:I21)</f>
        <v>3</v>
      </c>
      <c r="L21" s="7">
        <f t="shared" ref="L21" si="1">STDEV(E21:I21)</f>
        <v>3605.5512754639894</v>
      </c>
      <c r="M21" s="7">
        <f t="shared" ref="M21" si="2">L21/J21*100</f>
        <v>3.7557825786083221</v>
      </c>
      <c r="N21" s="7" t="str">
        <f t="shared" ref="N21" si="3">IF(M21&lt;33,"ОДНОРОДНЫЕ","НЕОДНОРОДНЫЕ")</f>
        <v>ОДНОРОДНЫЕ</v>
      </c>
      <c r="O21" s="9">
        <f t="shared" ref="O21" si="4">D21*J21</f>
        <v>96000</v>
      </c>
    </row>
    <row r="22" spans="1:15" x14ac:dyDescent="0.25">
      <c r="A22" s="18"/>
      <c r="B22" s="17" t="s">
        <v>25</v>
      </c>
      <c r="C22" s="10"/>
      <c r="D22" s="11"/>
      <c r="E22" s="8">
        <f>SUMPRODUCT(D21:D21,E21:E21)</f>
        <v>97000</v>
      </c>
      <c r="F22" s="8">
        <f>SUMPRODUCT(D21:D21,F21:F21)</f>
        <v>92000</v>
      </c>
      <c r="G22" s="8">
        <f>SUMPRODUCT(D21:D21,G21:G21)</f>
        <v>99000</v>
      </c>
      <c r="H22" s="9"/>
      <c r="I22" s="9"/>
      <c r="J22" s="9"/>
      <c r="K22" s="7"/>
      <c r="L22" s="7"/>
      <c r="M22" s="7"/>
      <c r="N22" s="7"/>
      <c r="O22" s="9"/>
    </row>
    <row r="24" spans="1:15" x14ac:dyDescent="0.25">
      <c r="A24" s="22" t="s">
        <v>28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</row>
    <row r="25" spans="1:15" x14ac:dyDescent="0.25">
      <c r="A25" s="22" t="s">
        <v>24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5" ht="15" customHeight="1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spans="1:15" s="16" customFormat="1" ht="14.25" x14ac:dyDescent="0.25">
      <c r="A27" s="24" t="s">
        <v>35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spans="1:1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1:15" ht="15" customHeight="1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</row>
  </sheetData>
  <mergeCells count="19">
    <mergeCell ref="L13:M13"/>
    <mergeCell ref="B15:N15"/>
    <mergeCell ref="A28:O28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  <mergeCell ref="A29:O29"/>
    <mergeCell ref="A24:O24"/>
    <mergeCell ref="A25:O25"/>
    <mergeCell ref="A26:O26"/>
    <mergeCell ref="A27:O27"/>
  </mergeCells>
  <conditionalFormatting sqref="N21:N22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2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J1" workbookViewId="0">
      <selection activeCell="Q10" sqref="Q10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2024-07-22T09:07:34Z</dcterms:modified>
</cp:coreProperties>
</file>