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<sst xmlns="http://schemas.openxmlformats.org/spreadsheetml/2006/main" count="87" uniqueCount="55">
  <si>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</si>
  <si>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</si>
  <si>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</si>
  <si>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</si>
  <si>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</si>
  <si>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</si>
  <si>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</si>
  <si>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</si>
  <si>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</si>
  <si>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</si>
  <si>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</si>
  <si>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</si>
  <si>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</si>
  <si>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</si>
  <si>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</si>
  <si>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</si>
  <si>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</si>
  <si>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</si>
  <si>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</si>
  <si>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</si>
  <si>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</si>
  <si>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</si>
  <si>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</si>
  <si>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</si>
  <si>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</si>
  <si>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</si>
  <si>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</si>
  <si>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 xml:space="preserve">                       на препараты гормональные для системного использования   21.20.10.180</t>
  </si>
  <si>
    <t xml:space="preserve">Окситоцин  р-р для инъекций и местного применения 5 МЕ/мл, 1 мл, ампулы №10.                                                                                                                      Хранение при температуре от +15 до +25 градусов Цельсия.
</t>
  </si>
  <si>
    <t xml:space="preserve">Октреотид  р-р для в/в и п/к введения 100 мкг/мл, 1 мл, ампулы №10
</t>
  </si>
  <si>
    <t xml:space="preserve">Метилпреднизолон лиоф. для приготовления р-ра для в/в и в/м введения, 500 мг,  флаконы №1 / в комплекте с растворителем /
</t>
  </si>
  <si>
    <t xml:space="preserve">Метилпреднизолон лиоф. для приготовления р-ра для в/в и в/м введения, 1 г, флаконы №1 / в комплекте с растворителем /
</t>
  </si>
  <si>
    <t xml:space="preserve">Метилпреднизолон таблетки 4 мг №30
</t>
  </si>
  <si>
    <t xml:space="preserve">Метилпреднизолон таблетки 16 мг №50
</t>
  </si>
  <si>
    <t xml:space="preserve">Метилпреднизолон таблетки 32 мг №20
</t>
  </si>
  <si>
    <t xml:space="preserve">Преднизолон  р-р для в/в и в/м введения 30 мг/мл 1 мл- ампулы №1
</t>
  </si>
  <si>
    <t>шт.</t>
  </si>
  <si>
    <t>Флудрокортизон таблетки 0,1мг №20</t>
  </si>
  <si>
    <t>Используемый метод определения НМЦД: метод сопоставимых рыночных цен (анализ рынка)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</si>
  <si>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</si>
  <si>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Преднизолон таблетки 5мг №1</t>
  </si>
  <si>
    <t>Левотироксин натрия  таблетки 25 мкг №100</t>
  </si>
  <si>
    <t>Левотироксин натрия  таблетки 100 мкг №100</t>
  </si>
  <si>
    <t xml:space="preserve">Дексаметазон  р-р для инъекций 4 мг/мл, 1 мл, ампулы №1
</t>
  </si>
  <si>
    <t>КП вх.15-01/23 от 09.01.2023</t>
  </si>
  <si>
    <t>КП вх.16-01/23 от 09.01.2023</t>
  </si>
  <si>
    <t>КП вх.17-01/23 от 09.01.2023</t>
  </si>
  <si>
    <t>Тиамазол таблетки п/о 5 мг №50</t>
  </si>
  <si>
    <t>Тиамазол таблетки п/о 10 мг №50</t>
  </si>
  <si>
    <t>Десмопрессин таблетки-лиофилизат  120 мкг №30</t>
  </si>
  <si>
    <t>Десмопрессин таблетки-лиофилизат  60 мкг №30</t>
  </si>
  <si>
    <t>Десмопрессин таблетки  0.1 мг №30</t>
  </si>
  <si>
    <t>Гидрокортизон таблетки 10 мг №100</t>
  </si>
  <si>
    <t>Левотироксин натрия  таблетки 50 мкг №100</t>
  </si>
  <si>
    <t xml:space="preserve">Калия йодид таблетки 0,2 мг №100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</si>
</sst>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zoomScalePageLayoutView="70" workbookViewId="0" topLeftCell="A22">
      <selection activeCell="A1" sqref="A1:Q44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4.7109375" style="3" customWidth="1"/>
    <col min="6" max="6" width="14.28125" style="3" customWidth="1"/>
    <col min="7" max="7" width="15.140625" style="3" customWidth="1"/>
    <col min="8" max="8" width="13.57421875" style="3" customWidth="1"/>
    <col min="9" max="9" width="13.140625" style="3" customWidth="1"/>
    <col min="10" max="10" width="13.421875" style="3" hidden="1" customWidth="1"/>
    <col min="11" max="11" width="11.7109375" style="3" hidden="1" customWidth="1"/>
    <col min="12" max="12" width="13.71093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14.28125" style="2" customWidth="1"/>
    <col min="17" max="17" width="13.28125" style="3" customWidth="1"/>
    <col min="18" max="16384" width="9.140625" style="1" customWidth="1"/>
  </cols>
  <sheetData>
    <row r="1" spans="1:16" ht="15">
      <c r="A1" s="18"/>
      <c r="B1" s="18"/>
      <c r="C1" s="18"/>
      <c r="D1" s="18"/>
      <c r="M1" s="18"/>
      <c r="N1" s="18"/>
      <c r="O1" s="18"/>
      <c r="P1" s="18"/>
    </row>
    <row r="2" spans="1:16" ht="15">
      <c r="A2" s="18"/>
      <c r="B2" s="18"/>
      <c r="C2" s="18"/>
      <c r="D2" s="18"/>
      <c r="M2" s="18"/>
      <c r="N2" s="18"/>
      <c r="O2" s="18"/>
      <c r="P2" s="18"/>
    </row>
    <row r="3" spans="1:17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11" t="s">
        <v>16</v>
      </c>
    </row>
    <row r="4" spans="1:17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8"/>
      <c r="O4" s="8"/>
      <c r="P4" s="8"/>
      <c r="Q4" s="12" t="s">
        <v>21</v>
      </c>
    </row>
    <row r="5" spans="1:17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12" t="s">
        <v>17</v>
      </c>
    </row>
    <row r="6" spans="1:17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9"/>
    </row>
    <row r="7" spans="1:17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38" t="s">
        <v>20</v>
      </c>
      <c r="O7" s="38"/>
      <c r="P7" s="8"/>
      <c r="Q7" s="4" t="s">
        <v>18</v>
      </c>
    </row>
    <row r="8" ht="18.75">
      <c r="Q8" s="5"/>
    </row>
    <row r="9" spans="2:17" ht="18.75">
      <c r="B9" s="39" t="s">
        <v>19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5"/>
    </row>
    <row r="10" spans="2:16" ht="15.75">
      <c r="B10" s="24"/>
      <c r="C10" s="24"/>
      <c r="D10" s="40" t="s">
        <v>27</v>
      </c>
      <c r="E10" s="40"/>
      <c r="F10" s="40"/>
      <c r="G10" s="40"/>
      <c r="H10" s="40"/>
      <c r="I10" s="40"/>
      <c r="J10" s="40"/>
      <c r="K10" s="40"/>
      <c r="L10" s="40"/>
      <c r="M10" s="24"/>
      <c r="N10" s="24"/>
      <c r="O10" s="24"/>
      <c r="P10" s="24"/>
    </row>
    <row r="12" spans="1:17" s="8" customFormat="1" ht="47.25" customHeight="1">
      <c r="A12" s="42" t="s">
        <v>14</v>
      </c>
      <c r="B12" s="43"/>
      <c r="C12" s="44">
        <f>SUMIF(Q15:Q42,"&gt;0")</f>
        <v>257449.7066666667</v>
      </c>
      <c r="D12" s="43"/>
      <c r="E12" s="15" t="s">
        <v>44</v>
      </c>
      <c r="F12" s="15" t="s">
        <v>45</v>
      </c>
      <c r="G12" s="15" t="s">
        <v>46</v>
      </c>
      <c r="H12" s="15"/>
      <c r="I12" s="15"/>
      <c r="J12" s="15"/>
      <c r="K12" s="28"/>
      <c r="L12" s="6"/>
      <c r="M12" s="7"/>
      <c r="N12" s="7"/>
      <c r="O12" s="7"/>
      <c r="P12" s="7"/>
      <c r="Q12" s="6"/>
    </row>
    <row r="13" spans="1:17" s="8" customFormat="1" ht="30" customHeight="1">
      <c r="A13" s="37" t="s">
        <v>0</v>
      </c>
      <c r="B13" s="37" t="s">
        <v>1</v>
      </c>
      <c r="C13" s="37" t="s">
        <v>2</v>
      </c>
      <c r="D13" s="37"/>
      <c r="E13" s="6" t="s">
        <v>5</v>
      </c>
      <c r="F13" s="6" t="s">
        <v>7</v>
      </c>
      <c r="G13" s="14" t="s">
        <v>8</v>
      </c>
      <c r="H13" s="13" t="s">
        <v>22</v>
      </c>
      <c r="I13" s="13" t="s">
        <v>23</v>
      </c>
      <c r="J13" s="13" t="s">
        <v>25</v>
      </c>
      <c r="K13" s="13" t="s">
        <v>26</v>
      </c>
      <c r="L13" s="45" t="s">
        <v>15</v>
      </c>
      <c r="M13" s="37" t="s">
        <v>11</v>
      </c>
      <c r="N13" s="37" t="s">
        <v>12</v>
      </c>
      <c r="O13" s="37" t="s">
        <v>13</v>
      </c>
      <c r="P13" s="37" t="s">
        <v>9</v>
      </c>
      <c r="Q13" s="41" t="s">
        <v>10</v>
      </c>
    </row>
    <row r="14" spans="1:17" s="8" customFormat="1" ht="30">
      <c r="A14" s="37"/>
      <c r="B14" s="37"/>
      <c r="C14" s="7" t="s">
        <v>3</v>
      </c>
      <c r="D14" s="7" t="s">
        <v>4</v>
      </c>
      <c r="E14" s="6" t="s">
        <v>6</v>
      </c>
      <c r="F14" s="6" t="s">
        <v>6</v>
      </c>
      <c r="G14" s="14" t="s">
        <v>6</v>
      </c>
      <c r="H14" s="14" t="s">
        <v>6</v>
      </c>
      <c r="I14" s="25" t="s">
        <v>6</v>
      </c>
      <c r="J14" s="25" t="s">
        <v>6</v>
      </c>
      <c r="K14" s="6" t="s">
        <v>6</v>
      </c>
      <c r="L14" s="46"/>
      <c r="M14" s="37"/>
      <c r="N14" s="37"/>
      <c r="O14" s="37"/>
      <c r="P14" s="37"/>
      <c r="Q14" s="41"/>
    </row>
    <row r="15" spans="1:17" s="8" customFormat="1" ht="95.25" customHeight="1">
      <c r="A15" s="17">
        <v>1</v>
      </c>
      <c r="B15" s="19" t="s">
        <v>28</v>
      </c>
      <c r="C15" s="19" t="s">
        <v>24</v>
      </c>
      <c r="D15" s="19">
        <v>450</v>
      </c>
      <c r="E15" s="13">
        <v>44.67</v>
      </c>
      <c r="F15" s="13">
        <v>44.45</v>
      </c>
      <c r="G15" s="13">
        <v>44.18</v>
      </c>
      <c r="H15" s="13"/>
      <c r="I15" s="13"/>
      <c r="J15" s="13"/>
      <c r="K15" s="13"/>
      <c r="L15" s="16">
        <f aca="true" t="shared" si="0" ref="L15:L42">AVERAGE(E15:K15)</f>
        <v>44.43333333333334</v>
      </c>
      <c r="M15" s="17">
        <f aca="true" t="shared" si="1" ref="M15:M42">COUNT(E15:K15)</f>
        <v>3</v>
      </c>
      <c r="N15" s="17">
        <f aca="true" t="shared" si="2" ref="N15:N42">STDEV(E15:K15)</f>
        <v>0.245424801788948</v>
      </c>
      <c r="O15" s="17">
        <f aca="true" t="shared" si="3" ref="O15:O41">N15/L15*100</f>
        <v>0.5523438899976323</v>
      </c>
      <c r="P15" s="17" t="str">
        <f aca="true" t="shared" si="4" ref="P15:P42">IF(O15&lt;33,"ОДНОРОДНЫЕ","НЕОДНОРОДНЫЕ")</f>
        <v>ОДНОРОДНЫЕ</v>
      </c>
      <c r="Q15" s="16">
        <f aca="true" t="shared" si="5" ref="Q15:Q42">D15*L15</f>
        <v>19995</v>
      </c>
    </row>
    <row r="16" spans="1:17" s="8" customFormat="1" ht="56.25" customHeight="1">
      <c r="A16" s="17">
        <v>2</v>
      </c>
      <c r="B16" s="19" t="s">
        <v>29</v>
      </c>
      <c r="C16" s="19" t="s">
        <v>24</v>
      </c>
      <c r="D16" s="19">
        <v>20</v>
      </c>
      <c r="E16" s="13">
        <v>1269.52</v>
      </c>
      <c r="F16" s="13">
        <v>1263.2</v>
      </c>
      <c r="G16" s="13">
        <v>1262.91</v>
      </c>
      <c r="H16" s="13"/>
      <c r="I16" s="13"/>
      <c r="J16" s="13"/>
      <c r="K16" s="13"/>
      <c r="L16" s="29">
        <f t="shared" si="0"/>
        <v>1265.21</v>
      </c>
      <c r="M16" s="30">
        <f t="shared" si="1"/>
        <v>3</v>
      </c>
      <c r="N16" s="30">
        <f t="shared" si="2"/>
        <v>3.7353848530027625</v>
      </c>
      <c r="O16" s="30">
        <f t="shared" si="3"/>
        <v>0.29523832826192986</v>
      </c>
      <c r="P16" s="30" t="str">
        <f t="shared" si="4"/>
        <v>ОДНОРОДНЫЕ</v>
      </c>
      <c r="Q16" s="34">
        <f t="shared" si="5"/>
        <v>25304.2</v>
      </c>
    </row>
    <row r="17" spans="1:17" s="8" customFormat="1" ht="51" customHeight="1">
      <c r="A17" s="21">
        <v>3</v>
      </c>
      <c r="B17" s="19" t="s">
        <v>43</v>
      </c>
      <c r="C17" s="19" t="s">
        <v>36</v>
      </c>
      <c r="D17" s="19">
        <v>1500</v>
      </c>
      <c r="E17" s="13">
        <v>13.14</v>
      </c>
      <c r="F17" s="13">
        <v>13.075</v>
      </c>
      <c r="G17" s="13">
        <v>12.997</v>
      </c>
      <c r="H17" s="13"/>
      <c r="I17" s="13"/>
      <c r="J17" s="13"/>
      <c r="K17" s="13"/>
      <c r="L17" s="29">
        <f t="shared" si="0"/>
        <v>13.070666666666668</v>
      </c>
      <c r="M17" s="30">
        <f t="shared" si="1"/>
        <v>3</v>
      </c>
      <c r="N17" s="30">
        <f t="shared" si="2"/>
        <v>0.07159841711471963</v>
      </c>
      <c r="O17" s="30">
        <f t="shared" si="3"/>
        <v>0.5477793821895309</v>
      </c>
      <c r="P17" s="30" t="str">
        <f t="shared" si="4"/>
        <v>ОДНОРОДНЫЕ</v>
      </c>
      <c r="Q17" s="34">
        <f t="shared" si="5"/>
        <v>19606</v>
      </c>
    </row>
    <row r="18" spans="1:17" s="8" customFormat="1" ht="81" customHeight="1">
      <c r="A18" s="21">
        <v>4</v>
      </c>
      <c r="B18" s="19" t="s">
        <v>30</v>
      </c>
      <c r="C18" s="19" t="s">
        <v>24</v>
      </c>
      <c r="D18" s="19">
        <v>40</v>
      </c>
      <c r="E18" s="13">
        <v>513.56</v>
      </c>
      <c r="F18" s="13">
        <v>511</v>
      </c>
      <c r="G18" s="13">
        <v>510</v>
      </c>
      <c r="H18" s="13"/>
      <c r="I18" s="13"/>
      <c r="J18" s="13"/>
      <c r="K18" s="13"/>
      <c r="L18" s="29">
        <f t="shared" si="0"/>
        <v>511.52</v>
      </c>
      <c r="M18" s="30">
        <f t="shared" si="1"/>
        <v>3</v>
      </c>
      <c r="N18" s="30">
        <f t="shared" si="2"/>
        <v>1.8360827868188134</v>
      </c>
      <c r="O18" s="30">
        <f t="shared" si="3"/>
        <v>0.35894643158015593</v>
      </c>
      <c r="P18" s="30" t="str">
        <f t="shared" si="4"/>
        <v>ОДНОРОДНЫЕ</v>
      </c>
      <c r="Q18" s="34">
        <f t="shared" si="5"/>
        <v>20460.8</v>
      </c>
    </row>
    <row r="19" spans="1:17" s="8" customFormat="1" ht="82.5" customHeight="1">
      <c r="A19" s="21">
        <v>5</v>
      </c>
      <c r="B19" s="19" t="s">
        <v>31</v>
      </c>
      <c r="C19" s="19" t="s">
        <v>24</v>
      </c>
      <c r="D19" s="19">
        <v>40</v>
      </c>
      <c r="E19" s="13">
        <v>843.7</v>
      </c>
      <c r="F19" s="13">
        <v>839.5</v>
      </c>
      <c r="G19" s="13">
        <v>839.03</v>
      </c>
      <c r="H19" s="13"/>
      <c r="I19" s="13"/>
      <c r="J19" s="13"/>
      <c r="K19" s="13"/>
      <c r="L19" s="29">
        <f t="shared" si="0"/>
        <v>840.7433333333333</v>
      </c>
      <c r="M19" s="30">
        <f t="shared" si="1"/>
        <v>3</v>
      </c>
      <c r="N19" s="30">
        <f t="shared" si="2"/>
        <v>2.571309653298239</v>
      </c>
      <c r="O19" s="30">
        <f t="shared" si="3"/>
        <v>0.305837650011883</v>
      </c>
      <c r="P19" s="30" t="str">
        <f t="shared" si="4"/>
        <v>ОДНОРОДНЫЕ</v>
      </c>
      <c r="Q19" s="34">
        <f t="shared" si="5"/>
        <v>33629.73333333334</v>
      </c>
    </row>
    <row r="20" spans="1:17" s="8" customFormat="1" ht="49.5" customHeight="1">
      <c r="A20" s="22">
        <v>6</v>
      </c>
      <c r="B20" s="19" t="s">
        <v>35</v>
      </c>
      <c r="C20" s="19" t="s">
        <v>36</v>
      </c>
      <c r="D20" s="19">
        <v>7000</v>
      </c>
      <c r="E20" s="13">
        <v>13.771</v>
      </c>
      <c r="F20" s="13">
        <v>13.702</v>
      </c>
      <c r="G20" s="13">
        <v>13.62</v>
      </c>
      <c r="H20" s="13"/>
      <c r="I20" s="13"/>
      <c r="J20" s="13"/>
      <c r="K20" s="13"/>
      <c r="L20" s="29">
        <f t="shared" si="0"/>
        <v>13.697666666666665</v>
      </c>
      <c r="M20" s="30">
        <f t="shared" si="1"/>
        <v>3</v>
      </c>
      <c r="N20" s="30">
        <f t="shared" si="2"/>
        <v>0.07559320957158422</v>
      </c>
      <c r="O20" s="30">
        <f t="shared" si="3"/>
        <v>0.5518692446761071</v>
      </c>
      <c r="P20" s="30" t="str">
        <f t="shared" si="4"/>
        <v>ОДНОРОДНЫЕ</v>
      </c>
      <c r="Q20" s="34">
        <f t="shared" si="5"/>
        <v>95883.66666666666</v>
      </c>
    </row>
    <row r="21" spans="1:17" s="8" customFormat="1" ht="48" customHeight="1">
      <c r="A21" s="22">
        <v>7</v>
      </c>
      <c r="B21" s="27" t="s">
        <v>40</v>
      </c>
      <c r="C21" s="19" t="s">
        <v>36</v>
      </c>
      <c r="D21" s="19">
        <v>2800</v>
      </c>
      <c r="E21" s="13">
        <v>1.9351</v>
      </c>
      <c r="F21" s="13">
        <v>1.9255</v>
      </c>
      <c r="G21" s="13">
        <v>1.914</v>
      </c>
      <c r="H21" s="13"/>
      <c r="I21" s="13"/>
      <c r="J21" s="13"/>
      <c r="K21" s="13"/>
      <c r="L21" s="29">
        <f t="shared" si="0"/>
        <v>1.9248666666666665</v>
      </c>
      <c r="M21" s="30">
        <f t="shared" si="1"/>
        <v>3</v>
      </c>
      <c r="N21" s="30">
        <f t="shared" si="2"/>
        <v>0.010564247882993592</v>
      </c>
      <c r="O21" s="30">
        <f t="shared" si="3"/>
        <v>0.5488301120247425</v>
      </c>
      <c r="P21" s="30" t="str">
        <f t="shared" si="4"/>
        <v>ОДНОРОДНЫЕ</v>
      </c>
      <c r="Q21" s="34">
        <f t="shared" si="5"/>
        <v>5389.626666666666</v>
      </c>
    </row>
    <row r="22" spans="1:17" s="10" customFormat="1" ht="34.5" customHeight="1">
      <c r="A22" s="23">
        <v>8</v>
      </c>
      <c r="B22" s="19" t="s">
        <v>37</v>
      </c>
      <c r="C22" s="19" t="s">
        <v>24</v>
      </c>
      <c r="D22" s="19">
        <v>2</v>
      </c>
      <c r="E22" s="13">
        <v>125.21</v>
      </c>
      <c r="F22" s="13">
        <v>124.59</v>
      </c>
      <c r="G22" s="13">
        <v>123.85</v>
      </c>
      <c r="H22" s="13"/>
      <c r="I22" s="13"/>
      <c r="J22" s="13"/>
      <c r="K22" s="13"/>
      <c r="L22" s="29">
        <f t="shared" si="0"/>
        <v>124.55</v>
      </c>
      <c r="M22" s="30">
        <f t="shared" si="1"/>
        <v>3</v>
      </c>
      <c r="N22" s="30">
        <f t="shared" si="2"/>
        <v>0.6808817812266742</v>
      </c>
      <c r="O22" s="30">
        <f t="shared" si="3"/>
        <v>0.5466734493991764</v>
      </c>
      <c r="P22" s="30" t="str">
        <f t="shared" si="4"/>
        <v>ОДНОРОДНЫЕ</v>
      </c>
      <c r="Q22" s="34">
        <f t="shared" si="5"/>
        <v>249.1</v>
      </c>
    </row>
    <row r="23" spans="1:17" s="10" customFormat="1" ht="36.75" customHeight="1">
      <c r="A23" s="35">
        <v>9</v>
      </c>
      <c r="B23" s="19" t="s">
        <v>47</v>
      </c>
      <c r="C23" s="19" t="s">
        <v>24</v>
      </c>
      <c r="D23" s="19">
        <v>3</v>
      </c>
      <c r="E23" s="13">
        <v>162.69</v>
      </c>
      <c r="F23" s="13">
        <v>161.58</v>
      </c>
      <c r="G23" s="13">
        <v>160.62</v>
      </c>
      <c r="H23" s="13"/>
      <c r="I23" s="13"/>
      <c r="J23" s="13"/>
      <c r="K23" s="13"/>
      <c r="L23" s="29">
        <f t="shared" si="0"/>
        <v>161.63</v>
      </c>
      <c r="M23" s="30">
        <f t="shared" si="1"/>
        <v>3</v>
      </c>
      <c r="N23" s="30">
        <f t="shared" si="2"/>
        <v>1.035905401090615</v>
      </c>
      <c r="O23" s="30">
        <f t="shared" si="3"/>
        <v>0.6409115888700211</v>
      </c>
      <c r="P23" s="30" t="str">
        <f t="shared" si="4"/>
        <v>ОДНОРОДНЫЕ</v>
      </c>
      <c r="Q23" s="34">
        <f t="shared" si="5"/>
        <v>484.89</v>
      </c>
    </row>
    <row r="24" spans="1:17" s="10" customFormat="1" ht="33.75" customHeight="1">
      <c r="A24" s="35">
        <v>10</v>
      </c>
      <c r="B24" s="19" t="s">
        <v>48</v>
      </c>
      <c r="C24" s="19" t="s">
        <v>24</v>
      </c>
      <c r="D24" s="19">
        <v>3</v>
      </c>
      <c r="E24" s="13">
        <v>329.15</v>
      </c>
      <c r="F24" s="13">
        <v>327.51</v>
      </c>
      <c r="G24" s="13">
        <v>325.56</v>
      </c>
      <c r="H24" s="13"/>
      <c r="I24" s="13"/>
      <c r="J24" s="13"/>
      <c r="K24" s="13"/>
      <c r="L24" s="29">
        <f t="shared" si="0"/>
        <v>327.4066666666667</v>
      </c>
      <c r="M24" s="30">
        <f t="shared" si="1"/>
        <v>3</v>
      </c>
      <c r="N24" s="30">
        <f t="shared" si="2"/>
        <v>1.7972293491084792</v>
      </c>
      <c r="O24" s="30">
        <f t="shared" si="3"/>
        <v>0.5489287580506849</v>
      </c>
      <c r="P24" s="30" t="str">
        <f t="shared" si="4"/>
        <v>ОДНОРОДНЫЕ</v>
      </c>
      <c r="Q24" s="34">
        <f t="shared" si="5"/>
        <v>982.22</v>
      </c>
    </row>
    <row r="25" spans="1:17" s="20" customFormat="1" ht="38.25" customHeight="1">
      <c r="A25" s="35">
        <v>11</v>
      </c>
      <c r="B25" s="19" t="s">
        <v>32</v>
      </c>
      <c r="C25" s="19" t="s">
        <v>24</v>
      </c>
      <c r="D25" s="19">
        <v>35</v>
      </c>
      <c r="E25" s="13">
        <v>322.51</v>
      </c>
      <c r="F25" s="13">
        <v>320.91</v>
      </c>
      <c r="G25" s="13">
        <v>319</v>
      </c>
      <c r="H25" s="13"/>
      <c r="I25" s="13"/>
      <c r="J25" s="13"/>
      <c r="K25" s="13"/>
      <c r="L25" s="29">
        <f t="shared" si="0"/>
        <v>320.8066666666667</v>
      </c>
      <c r="M25" s="30">
        <f t="shared" si="1"/>
        <v>3</v>
      </c>
      <c r="N25" s="30">
        <f t="shared" si="2"/>
        <v>1.7572800952905425</v>
      </c>
      <c r="O25" s="30">
        <f t="shared" si="3"/>
        <v>0.5477691949327349</v>
      </c>
      <c r="P25" s="30" t="str">
        <f t="shared" si="4"/>
        <v>ОДНОРОДНЫЕ</v>
      </c>
      <c r="Q25" s="34">
        <f t="shared" si="5"/>
        <v>11228.233333333334</v>
      </c>
    </row>
    <row r="26" spans="1:17" ht="36.75" customHeight="1">
      <c r="A26" s="35">
        <v>12</v>
      </c>
      <c r="B26" s="19" t="s">
        <v>33</v>
      </c>
      <c r="C26" s="19" t="s">
        <v>24</v>
      </c>
      <c r="D26" s="19">
        <v>6</v>
      </c>
      <c r="E26" s="13">
        <v>374.23</v>
      </c>
      <c r="F26" s="13">
        <v>372.37</v>
      </c>
      <c r="G26" s="13">
        <v>370.15</v>
      </c>
      <c r="H26" s="13"/>
      <c r="I26" s="13"/>
      <c r="J26" s="13"/>
      <c r="K26" s="13"/>
      <c r="L26" s="29">
        <f t="shared" si="0"/>
        <v>372.25</v>
      </c>
      <c r="M26" s="30">
        <f t="shared" si="1"/>
        <v>3</v>
      </c>
      <c r="N26" s="30">
        <f t="shared" si="2"/>
        <v>2.042645343661322</v>
      </c>
      <c r="O26" s="30">
        <f t="shared" si="3"/>
        <v>0.5487294408761106</v>
      </c>
      <c r="P26" s="30" t="str">
        <f t="shared" si="4"/>
        <v>ОДНОРОДНЫЕ</v>
      </c>
      <c r="Q26" s="34">
        <f t="shared" si="5"/>
        <v>2233.5</v>
      </c>
    </row>
    <row r="27" spans="1:17" ht="35.25" customHeight="1">
      <c r="A27" s="35">
        <v>13</v>
      </c>
      <c r="B27" s="19" t="s">
        <v>34</v>
      </c>
      <c r="C27" s="19" t="s">
        <v>24</v>
      </c>
      <c r="D27" s="19">
        <v>3</v>
      </c>
      <c r="E27" s="13">
        <v>813.05</v>
      </c>
      <c r="F27" s="13">
        <v>809</v>
      </c>
      <c r="G27" s="13">
        <v>808.87</v>
      </c>
      <c r="H27" s="13"/>
      <c r="I27" s="13"/>
      <c r="J27" s="13"/>
      <c r="K27" s="13"/>
      <c r="L27" s="29">
        <f t="shared" si="0"/>
        <v>810.3066666666667</v>
      </c>
      <c r="M27" s="30">
        <f t="shared" si="1"/>
        <v>3</v>
      </c>
      <c r="N27" s="30">
        <f t="shared" si="2"/>
        <v>2.376685366858531</v>
      </c>
      <c r="O27" s="30">
        <f t="shared" si="3"/>
        <v>0.29330690029188916</v>
      </c>
      <c r="P27" s="30" t="str">
        <f t="shared" si="4"/>
        <v>ОДНОРОДНЫЕ</v>
      </c>
      <c r="Q27" s="34">
        <f t="shared" si="5"/>
        <v>2430.92</v>
      </c>
    </row>
    <row r="28" spans="1:17" ht="39.75" customHeight="1">
      <c r="A28" s="35">
        <v>14</v>
      </c>
      <c r="B28" s="19" t="s">
        <v>49</v>
      </c>
      <c r="C28" s="19" t="s">
        <v>24</v>
      </c>
      <c r="D28" s="19">
        <v>3</v>
      </c>
      <c r="E28" s="13">
        <v>2514.5</v>
      </c>
      <c r="F28" s="13">
        <v>2514</v>
      </c>
      <c r="G28" s="13">
        <v>2513.28</v>
      </c>
      <c r="H28" s="13"/>
      <c r="I28" s="13"/>
      <c r="J28" s="13"/>
      <c r="K28" s="13"/>
      <c r="L28" s="29">
        <f t="shared" si="0"/>
        <v>2513.9266666666667</v>
      </c>
      <c r="M28" s="30">
        <f t="shared" si="1"/>
        <v>3</v>
      </c>
      <c r="N28" s="30">
        <f t="shared" si="2"/>
        <v>0.6132971003789305</v>
      </c>
      <c r="O28" s="30">
        <f t="shared" si="3"/>
        <v>0.024395982130701124</v>
      </c>
      <c r="P28" s="30" t="str">
        <f t="shared" si="4"/>
        <v>ОДНОРОДНЫЕ</v>
      </c>
      <c r="Q28" s="34">
        <f t="shared" si="5"/>
        <v>7541.780000000001</v>
      </c>
    </row>
    <row r="29" spans="1:17" s="10" customFormat="1" ht="51" customHeight="1" hidden="1">
      <c r="A29" s="35">
        <v>8</v>
      </c>
      <c r="B29" s="26"/>
      <c r="C29" s="19" t="s">
        <v>24</v>
      </c>
      <c r="D29" s="19"/>
      <c r="E29" s="13"/>
      <c r="F29" s="13"/>
      <c r="G29" s="13"/>
      <c r="H29" s="13"/>
      <c r="I29" s="13"/>
      <c r="J29" s="13"/>
      <c r="K29" s="13"/>
      <c r="L29" s="29" t="e">
        <f t="shared" si="0"/>
        <v>#DIV/0!</v>
      </c>
      <c r="M29" s="30">
        <f t="shared" si="1"/>
        <v>0</v>
      </c>
      <c r="N29" s="30" t="e">
        <f t="shared" si="2"/>
        <v>#DIV/0!</v>
      </c>
      <c r="O29" s="30" t="e">
        <f t="shared" si="3"/>
        <v>#DIV/0!</v>
      </c>
      <c r="P29" s="30" t="e">
        <f t="shared" si="4"/>
        <v>#DIV/0!</v>
      </c>
      <c r="Q29" s="34" t="e">
        <f t="shared" si="5"/>
        <v>#DIV/0!</v>
      </c>
    </row>
    <row r="30" spans="1:17" s="10" customFormat="1" ht="76.5" customHeight="1" hidden="1">
      <c r="A30" s="35">
        <v>8</v>
      </c>
      <c r="B30" s="19"/>
      <c r="C30" s="19" t="s">
        <v>24</v>
      </c>
      <c r="D30" s="19"/>
      <c r="E30" s="13"/>
      <c r="F30" s="13"/>
      <c r="G30" s="13"/>
      <c r="H30" s="13"/>
      <c r="I30" s="13"/>
      <c r="J30" s="13"/>
      <c r="K30" s="13"/>
      <c r="L30" s="29" t="e">
        <f t="shared" si="0"/>
        <v>#DIV/0!</v>
      </c>
      <c r="M30" s="30">
        <f t="shared" si="1"/>
        <v>0</v>
      </c>
      <c r="N30" s="30" t="e">
        <f t="shared" si="2"/>
        <v>#DIV/0!</v>
      </c>
      <c r="O30" s="30" t="e">
        <f t="shared" si="3"/>
        <v>#DIV/0!</v>
      </c>
      <c r="P30" s="30" t="e">
        <f t="shared" si="4"/>
        <v>#DIV/0!</v>
      </c>
      <c r="Q30" s="34" t="e">
        <f t="shared" si="5"/>
        <v>#DIV/0!</v>
      </c>
    </row>
    <row r="31" spans="1:17" s="10" customFormat="1" ht="55.5" customHeight="1" hidden="1">
      <c r="A31" s="35">
        <v>8</v>
      </c>
      <c r="B31" s="19"/>
      <c r="C31" s="19" t="s">
        <v>24</v>
      </c>
      <c r="D31" s="19"/>
      <c r="E31" s="13"/>
      <c r="F31" s="13"/>
      <c r="G31" s="13"/>
      <c r="H31" s="13"/>
      <c r="I31" s="13"/>
      <c r="J31" s="13"/>
      <c r="K31" s="13"/>
      <c r="L31" s="29" t="e">
        <f t="shared" si="0"/>
        <v>#DIV/0!</v>
      </c>
      <c r="M31" s="30">
        <f t="shared" si="1"/>
        <v>0</v>
      </c>
      <c r="N31" s="30" t="e">
        <f t="shared" si="2"/>
        <v>#DIV/0!</v>
      </c>
      <c r="O31" s="30" t="e">
        <f t="shared" si="3"/>
        <v>#DIV/0!</v>
      </c>
      <c r="P31" s="30" t="e">
        <f t="shared" si="4"/>
        <v>#DIV/0!</v>
      </c>
      <c r="Q31" s="34" t="e">
        <f t="shared" si="5"/>
        <v>#DIV/0!</v>
      </c>
    </row>
    <row r="32" spans="1:17" s="20" customFormat="1" ht="47.25" customHeight="1" hidden="1">
      <c r="A32" s="35">
        <v>8</v>
      </c>
      <c r="B32" s="19"/>
      <c r="C32" s="19" t="s">
        <v>24</v>
      </c>
      <c r="D32" s="19"/>
      <c r="E32" s="13"/>
      <c r="F32" s="13"/>
      <c r="G32" s="13"/>
      <c r="H32" s="13"/>
      <c r="I32" s="13"/>
      <c r="J32" s="13"/>
      <c r="K32" s="13"/>
      <c r="L32" s="29" t="e">
        <f t="shared" si="0"/>
        <v>#DIV/0!</v>
      </c>
      <c r="M32" s="30">
        <f t="shared" si="1"/>
        <v>0</v>
      </c>
      <c r="N32" s="30" t="e">
        <f t="shared" si="2"/>
        <v>#DIV/0!</v>
      </c>
      <c r="O32" s="30" t="e">
        <f t="shared" si="3"/>
        <v>#DIV/0!</v>
      </c>
      <c r="P32" s="30" t="e">
        <f t="shared" si="4"/>
        <v>#DIV/0!</v>
      </c>
      <c r="Q32" s="34" t="e">
        <f t="shared" si="5"/>
        <v>#DIV/0!</v>
      </c>
    </row>
    <row r="33" spans="1:17" ht="36.75" customHeight="1" hidden="1">
      <c r="A33" s="35">
        <v>8</v>
      </c>
      <c r="B33" s="19"/>
      <c r="C33" s="19" t="s">
        <v>24</v>
      </c>
      <c r="D33" s="19"/>
      <c r="E33" s="13"/>
      <c r="F33" s="13"/>
      <c r="G33" s="13"/>
      <c r="H33" s="13"/>
      <c r="I33" s="13"/>
      <c r="J33" s="13"/>
      <c r="K33" s="13"/>
      <c r="L33" s="29" t="e">
        <f t="shared" si="0"/>
        <v>#DIV/0!</v>
      </c>
      <c r="M33" s="30">
        <f t="shared" si="1"/>
        <v>0</v>
      </c>
      <c r="N33" s="30" t="e">
        <f t="shared" si="2"/>
        <v>#DIV/0!</v>
      </c>
      <c r="O33" s="30" t="e">
        <f t="shared" si="3"/>
        <v>#DIV/0!</v>
      </c>
      <c r="P33" s="30" t="e">
        <f t="shared" si="4"/>
        <v>#DIV/0!</v>
      </c>
      <c r="Q33" s="34" t="e">
        <f t="shared" si="5"/>
        <v>#DIV/0!</v>
      </c>
    </row>
    <row r="34" spans="1:17" ht="36.75" customHeight="1">
      <c r="A34" s="30">
        <v>15</v>
      </c>
      <c r="B34" s="19" t="s">
        <v>50</v>
      </c>
      <c r="C34" s="19" t="s">
        <v>24</v>
      </c>
      <c r="D34" s="19">
        <v>3</v>
      </c>
      <c r="E34" s="13">
        <v>1331.88</v>
      </c>
      <c r="F34" s="13">
        <v>1325.25</v>
      </c>
      <c r="G34" s="13">
        <v>1324</v>
      </c>
      <c r="H34" s="13"/>
      <c r="I34" s="13"/>
      <c r="J34" s="13"/>
      <c r="K34" s="13"/>
      <c r="L34" s="29">
        <f t="shared" si="0"/>
        <v>1327.0433333333333</v>
      </c>
      <c r="M34" s="30">
        <f t="shared" si="1"/>
        <v>3</v>
      </c>
      <c r="N34" s="30">
        <f t="shared" si="2"/>
        <v>4.235048209044878</v>
      </c>
      <c r="O34" s="30">
        <f t="shared" si="3"/>
        <v>0.3191341309410804</v>
      </c>
      <c r="P34" s="30" t="str">
        <f t="shared" si="4"/>
        <v>ОДНОРОДНЫЕ</v>
      </c>
      <c r="Q34" s="34">
        <f t="shared" si="5"/>
        <v>3981.13</v>
      </c>
    </row>
    <row r="35" spans="1:17" ht="35.25" customHeight="1">
      <c r="A35" s="30">
        <v>16</v>
      </c>
      <c r="B35" s="19" t="s">
        <v>51</v>
      </c>
      <c r="C35" s="19" t="s">
        <v>24</v>
      </c>
      <c r="D35" s="19">
        <v>3</v>
      </c>
      <c r="E35" s="13">
        <v>830.23</v>
      </c>
      <c r="F35" s="13">
        <v>826.1</v>
      </c>
      <c r="G35" s="13">
        <v>825.92</v>
      </c>
      <c r="H35" s="13"/>
      <c r="I35" s="13"/>
      <c r="J35" s="13"/>
      <c r="K35" s="13"/>
      <c r="L35" s="29">
        <f t="shared" si="0"/>
        <v>827.4166666666666</v>
      </c>
      <c r="M35" s="30">
        <f t="shared" si="1"/>
        <v>3</v>
      </c>
      <c r="N35" s="30">
        <f t="shared" si="2"/>
        <v>2.438079845587327</v>
      </c>
      <c r="O35" s="30">
        <f t="shared" si="3"/>
        <v>0.2946616793941779</v>
      </c>
      <c r="P35" s="31" t="str">
        <f t="shared" si="4"/>
        <v>ОДНОРОДНЫЕ</v>
      </c>
      <c r="Q35" s="34">
        <f t="shared" si="5"/>
        <v>2482.25</v>
      </c>
    </row>
    <row r="36" spans="1:17" ht="39.75" customHeight="1">
      <c r="A36" s="30">
        <v>17</v>
      </c>
      <c r="B36" s="19" t="s">
        <v>52</v>
      </c>
      <c r="C36" s="19" t="s">
        <v>36</v>
      </c>
      <c r="D36" s="19">
        <v>2</v>
      </c>
      <c r="E36" s="13">
        <v>509.35</v>
      </c>
      <c r="F36" s="13">
        <v>506.82</v>
      </c>
      <c r="G36" s="13">
        <v>503.8</v>
      </c>
      <c r="H36" s="13"/>
      <c r="I36" s="13"/>
      <c r="J36" s="13"/>
      <c r="K36" s="13"/>
      <c r="L36" s="29">
        <f t="shared" si="0"/>
        <v>506.6566666666667</v>
      </c>
      <c r="M36" s="30">
        <f t="shared" si="1"/>
        <v>3</v>
      </c>
      <c r="N36" s="30">
        <f t="shared" si="2"/>
        <v>2.778602766366194</v>
      </c>
      <c r="O36" s="30">
        <f t="shared" si="3"/>
        <v>0.5484192647946066</v>
      </c>
      <c r="P36" s="31" t="str">
        <f t="shared" si="4"/>
        <v>ОДНОРОДНЫЕ</v>
      </c>
      <c r="Q36" s="34">
        <f t="shared" si="5"/>
        <v>1013.3133333333334</v>
      </c>
    </row>
    <row r="37" spans="1:17" ht="36.75" customHeight="1">
      <c r="A37" s="30">
        <v>18</v>
      </c>
      <c r="B37" s="19" t="s">
        <v>41</v>
      </c>
      <c r="C37" s="19" t="s">
        <v>24</v>
      </c>
      <c r="D37" s="19">
        <v>15</v>
      </c>
      <c r="E37" s="13">
        <v>93.92</v>
      </c>
      <c r="F37" s="13">
        <v>93.45</v>
      </c>
      <c r="G37" s="13">
        <v>92.89</v>
      </c>
      <c r="H37" s="13"/>
      <c r="I37" s="13"/>
      <c r="J37" s="13"/>
      <c r="K37" s="13"/>
      <c r="L37" s="33">
        <f t="shared" si="0"/>
        <v>93.42</v>
      </c>
      <c r="M37" s="31">
        <f t="shared" si="1"/>
        <v>3</v>
      </c>
      <c r="N37" s="31">
        <f t="shared" si="2"/>
        <v>0.5156549233744684</v>
      </c>
      <c r="O37" s="31">
        <f t="shared" si="3"/>
        <v>0.5519748698078231</v>
      </c>
      <c r="P37" s="31" t="str">
        <f t="shared" si="4"/>
        <v>ОДНОРОДНЫЕ</v>
      </c>
      <c r="Q37" s="34">
        <f t="shared" si="5"/>
        <v>1401.3</v>
      </c>
    </row>
    <row r="38" spans="1:17" ht="35.25" customHeight="1" hidden="1">
      <c r="A38" s="30"/>
      <c r="B38" s="19"/>
      <c r="C38" s="19" t="s">
        <v>24</v>
      </c>
      <c r="D38" s="19"/>
      <c r="E38" s="13"/>
      <c r="F38" s="13"/>
      <c r="G38" s="13"/>
      <c r="H38" s="13"/>
      <c r="I38" s="13"/>
      <c r="J38" s="13"/>
      <c r="K38" s="13"/>
      <c r="L38" s="33" t="e">
        <f t="shared" si="0"/>
        <v>#DIV/0!</v>
      </c>
      <c r="M38" s="31">
        <f t="shared" si="1"/>
        <v>0</v>
      </c>
      <c r="N38" s="31" t="e">
        <f t="shared" si="2"/>
        <v>#DIV/0!</v>
      </c>
      <c r="O38" s="31" t="e">
        <f t="shared" si="3"/>
        <v>#DIV/0!</v>
      </c>
      <c r="P38" s="31" t="e">
        <f t="shared" si="4"/>
        <v>#DIV/0!</v>
      </c>
      <c r="Q38" s="34" t="e">
        <f t="shared" si="5"/>
        <v>#DIV/0!</v>
      </c>
    </row>
    <row r="39" spans="1:17" ht="39.75" customHeight="1" hidden="1">
      <c r="A39" s="30"/>
      <c r="B39" s="19"/>
      <c r="C39" s="19" t="s">
        <v>24</v>
      </c>
      <c r="D39" s="19"/>
      <c r="E39" s="13"/>
      <c r="F39" s="13"/>
      <c r="G39" s="13"/>
      <c r="H39" s="13"/>
      <c r="I39" s="13"/>
      <c r="J39" s="13"/>
      <c r="K39" s="13"/>
      <c r="L39" s="33" t="e">
        <f t="shared" si="0"/>
        <v>#DIV/0!</v>
      </c>
      <c r="M39" s="31">
        <f t="shared" si="1"/>
        <v>0</v>
      </c>
      <c r="N39" s="31" t="e">
        <f t="shared" si="2"/>
        <v>#DIV/0!</v>
      </c>
      <c r="O39" s="31" t="e">
        <f t="shared" si="3"/>
        <v>#DIV/0!</v>
      </c>
      <c r="P39" s="31" t="e">
        <f t="shared" si="4"/>
        <v>#DIV/0!</v>
      </c>
      <c r="Q39" s="34" t="e">
        <f t="shared" si="5"/>
        <v>#DIV/0!</v>
      </c>
    </row>
    <row r="40" spans="1:17" ht="39.75" customHeight="1">
      <c r="A40" s="31">
        <v>19</v>
      </c>
      <c r="B40" s="19" t="s">
        <v>53</v>
      </c>
      <c r="C40" s="19" t="s">
        <v>24</v>
      </c>
      <c r="D40" s="19">
        <v>15</v>
      </c>
      <c r="E40" s="13">
        <v>116.76</v>
      </c>
      <c r="F40" s="13">
        <v>116.18</v>
      </c>
      <c r="G40" s="13">
        <v>115.49</v>
      </c>
      <c r="H40" s="13"/>
      <c r="I40" s="13"/>
      <c r="J40" s="13"/>
      <c r="K40" s="13"/>
      <c r="L40" s="33">
        <f t="shared" si="0"/>
        <v>116.14333333333333</v>
      </c>
      <c r="M40" s="31">
        <f t="shared" si="1"/>
        <v>3</v>
      </c>
      <c r="N40" s="31">
        <f t="shared" si="2"/>
        <v>0.6357934675148523</v>
      </c>
      <c r="O40" s="31">
        <f t="shared" si="3"/>
        <v>0.5474214053165792</v>
      </c>
      <c r="P40" s="31" t="str">
        <f t="shared" si="4"/>
        <v>ОДНОРОДНЫЕ</v>
      </c>
      <c r="Q40" s="34">
        <f t="shared" si="5"/>
        <v>1742.1499999999999</v>
      </c>
    </row>
    <row r="41" spans="1:17" ht="36.75" customHeight="1">
      <c r="A41" s="31">
        <v>20</v>
      </c>
      <c r="B41" s="19" t="s">
        <v>42</v>
      </c>
      <c r="C41" s="19" t="s">
        <v>24</v>
      </c>
      <c r="D41" s="19">
        <v>6</v>
      </c>
      <c r="E41" s="13">
        <v>128.69</v>
      </c>
      <c r="F41" s="13">
        <v>128.05</v>
      </c>
      <c r="G41" s="13">
        <v>127.29</v>
      </c>
      <c r="H41" s="13"/>
      <c r="I41" s="13"/>
      <c r="J41" s="13"/>
      <c r="K41" s="13"/>
      <c r="L41" s="33">
        <f t="shared" si="0"/>
        <v>128.01000000000002</v>
      </c>
      <c r="M41" s="31">
        <f t="shared" si="1"/>
        <v>3</v>
      </c>
      <c r="N41" s="31">
        <f t="shared" si="2"/>
        <v>0.7008566187176875</v>
      </c>
      <c r="O41" s="31">
        <f t="shared" si="3"/>
        <v>0.5475014598216447</v>
      </c>
      <c r="P41" s="31" t="str">
        <f t="shared" si="4"/>
        <v>ОДНОРОДНЫЕ</v>
      </c>
      <c r="Q41" s="34">
        <f t="shared" si="5"/>
        <v>768.0600000000002</v>
      </c>
    </row>
    <row r="42" spans="1:17" ht="36.75" customHeight="1">
      <c r="A42" s="31">
        <v>21</v>
      </c>
      <c r="B42" s="19" t="s">
        <v>54</v>
      </c>
      <c r="C42" s="19" t="s">
        <v>24</v>
      </c>
      <c r="D42" s="19">
        <v>5</v>
      </c>
      <c r="E42" s="13">
        <v>129.05</v>
      </c>
      <c r="F42" s="13">
        <v>128.41</v>
      </c>
      <c r="G42" s="13">
        <v>127.64</v>
      </c>
      <c r="H42" s="13"/>
      <c r="I42" s="13"/>
      <c r="J42" s="13"/>
      <c r="K42" s="13"/>
      <c r="L42" s="33">
        <f t="shared" si="0"/>
        <v>128.36666666666667</v>
      </c>
      <c r="M42" s="31">
        <f t="shared" si="1"/>
        <v>3</v>
      </c>
      <c r="N42" s="31">
        <f t="shared" si="2"/>
        <v>0.7059981114213179</v>
      </c>
      <c r="O42" s="31">
        <f>N42/L42*100</f>
        <v>0.5499855451217744</v>
      </c>
      <c r="P42" s="31" t="str">
        <f t="shared" si="4"/>
        <v>ОДНОРОДНЫЕ</v>
      </c>
      <c r="Q42" s="34">
        <f t="shared" si="5"/>
        <v>641.8333333333334</v>
      </c>
    </row>
    <row r="43" spans="1:16" ht="15">
      <c r="A43" s="36" t="s">
        <v>38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2"/>
    </row>
    <row r="44" spans="1:16" ht="15">
      <c r="A44" s="36" t="s">
        <v>39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2"/>
    </row>
  </sheetData>
  <sheetProtection/>
  <mergeCells count="16">
    <mergeCell ref="N7:O7"/>
    <mergeCell ref="B9:P9"/>
    <mergeCell ref="D10:L10"/>
    <mergeCell ref="Q13:Q14"/>
    <mergeCell ref="A12:B12"/>
    <mergeCell ref="C12:D12"/>
    <mergeCell ref="L13:L14"/>
    <mergeCell ref="M13:M14"/>
    <mergeCell ref="N13:N14"/>
    <mergeCell ref="O13:O14"/>
    <mergeCell ref="A43:O43"/>
    <mergeCell ref="A44:O44"/>
    <mergeCell ref="P13:P14"/>
    <mergeCell ref="A13:A14"/>
    <mergeCell ref="B13:B14"/>
    <mergeCell ref="C13:D13"/>
  </mergeCells>
  <conditionalFormatting sqref="P15:P42">
    <cfRule type="containsText" priority="64" dxfId="18" operator="containsText" text="НЕ">
      <formula>NOT(ISERROR(SEARCH("НЕ",P15)))</formula>
    </cfRule>
    <cfRule type="containsText" priority="65" dxfId="19" operator="containsText" text="ОДНОРОДНЫЕ">
      <formula>NOT(ISERROR(SEARCH("ОДНОРОДНЫЕ",P15)))</formula>
    </cfRule>
    <cfRule type="containsText" priority="66" dxfId="18" operator="containsText" text="НЕОДНОРОДНЫЕ">
      <formula>NOT(ISERROR(SEARCH("НЕОДНОРОДНЫЕ",P15)))</formula>
    </cfRule>
  </conditionalFormatting>
  <conditionalFormatting sqref="P15:P42">
    <cfRule type="containsText" priority="61" dxfId="18" operator="containsText" text="НЕОДНОРОДНЫЕ">
      <formula>NOT(ISERROR(SEARCH("НЕОДНОРОДНЫЕ",P15)))</formula>
    </cfRule>
    <cfRule type="containsText" priority="62" dxfId="19" operator="containsText" text="ОДНОРОДНЫЕ">
      <formula>NOT(ISERROR(SEARCH("ОДНОРОДНЫЕ",P15)))</formula>
    </cfRule>
    <cfRule type="containsText" priority="63" dxfId="18" operator="containsText" text="НЕОДНОРОДНЫЕ">
      <formula>NOT(ISERROR(SEARCH("НЕОДНОРОДНЫЕ",P15)))</formula>
    </cfRule>
  </conditionalFormatting>
  <conditionalFormatting sqref="P40:P41">
    <cfRule type="containsText" priority="10" dxfId="18" operator="containsText" text="НЕ">
      <formula>NOT(ISERROR(SEARCH("НЕ",P40)))</formula>
    </cfRule>
    <cfRule type="containsText" priority="11" dxfId="19" operator="containsText" text="ОДНОРОДНЫЕ">
      <formula>NOT(ISERROR(SEARCH("ОДНОРОДНЫЕ",P40)))</formula>
    </cfRule>
    <cfRule type="containsText" priority="12" dxfId="18" operator="containsText" text="НЕОДНОРОДНЫЕ">
      <formula>NOT(ISERROR(SEARCH("НЕОДНОРОДНЫЕ",P40)))</formula>
    </cfRule>
  </conditionalFormatting>
  <conditionalFormatting sqref="P40:P41">
    <cfRule type="containsText" priority="7" dxfId="18" operator="containsText" text="НЕОДНОРОДНЫЕ">
      <formula>NOT(ISERROR(SEARCH("НЕОДНОРОДНЫЕ",P40)))</formula>
    </cfRule>
    <cfRule type="containsText" priority="8" dxfId="19" operator="containsText" text="ОДНОРОДНЫЕ">
      <formula>NOT(ISERROR(SEARCH("ОДНОРОДНЫЕ",P40)))</formula>
    </cfRule>
    <cfRule type="containsText" priority="9" dxfId="18" operator="containsText" text="НЕОДНОРОДНЫЕ">
      <formula>NOT(ISERROR(SEARCH("НЕОДНОРОДНЫЕ",P40)))</formula>
    </cfRule>
  </conditionalFormatting>
  <conditionalFormatting sqref="P42">
    <cfRule type="containsText" priority="4" dxfId="18" operator="containsText" text="НЕ">
      <formula>NOT(ISERROR(SEARCH("НЕ",P42)))</formula>
    </cfRule>
    <cfRule type="containsText" priority="5" dxfId="19" operator="containsText" text="ОДНОРОДНЫЕ">
      <formula>NOT(ISERROR(SEARCH("ОДНОРОДНЫЕ",P42)))</formula>
    </cfRule>
    <cfRule type="containsText" priority="6" dxfId="18" operator="containsText" text="НЕОДНОРОДНЫЕ">
      <formula>NOT(ISERROR(SEARCH("НЕОДНОРОДНЫЕ",P42)))</formula>
    </cfRule>
  </conditionalFormatting>
  <conditionalFormatting sqref="P42">
    <cfRule type="containsText" priority="1" dxfId="18" operator="containsText" text="НЕОДНОРОДНЫЕ">
      <formula>NOT(ISERROR(SEARCH("НЕОДНОРОДНЫЕ",P42)))</formula>
    </cfRule>
    <cfRule type="containsText" priority="2" dxfId="19" operator="containsText" text="ОДНОРОДНЫЕ">
      <formula>NOT(ISERROR(SEARCH("ОДНОРОДНЫЕ",P42)))</formula>
    </cfRule>
    <cfRule type="containsText" priority="3" dxfId="18" operator="containsText" text="НЕОДНОРОДНЫЕ">
      <formula>NOT(ISERROR(SEARCH("НЕОДНОРОДНЫЕ",P42)))</formula>
    </cfRule>
  </conditionalFormatting>
  <printOptions/>
  <pageMargins left="0.31496062992125984" right="0.1968503937007874" top="0.35433070866141736" bottom="0.35433070866141736" header="0.11811023622047245" footer="0.11811023622047245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2023-01-10T07:12:13Z</dcterms:modified>
  <cp:category/>
  <cp:version/>
  <cp:contentType/>
  <cp:contentStatus/>
</cp:coreProperties>
</file>