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J21" i="1" l="1"/>
  <c r="O21" i="1" s="1"/>
  <c r="K21" i="1"/>
  <c r="L21" i="1"/>
  <c r="M21" i="1" s="1"/>
  <c r="N21" i="1" s="1"/>
  <c r="J22" i="1"/>
  <c r="O22" i="1" s="1"/>
  <c r="K22" i="1"/>
  <c r="L22" i="1"/>
  <c r="J23" i="1"/>
  <c r="O23" i="1" s="1"/>
  <c r="K23" i="1"/>
  <c r="L23" i="1"/>
  <c r="F25" i="1"/>
  <c r="H25" i="1"/>
  <c r="E25" i="1"/>
  <c r="M23" i="1" l="1"/>
  <c r="N23" i="1" s="1"/>
  <c r="M22" i="1"/>
  <c r="N22" i="1" s="1"/>
  <c r="L24" i="1"/>
  <c r="K24" i="1"/>
  <c r="J24" i="1"/>
  <c r="O24" i="1" s="1"/>
  <c r="O25" i="1" s="1"/>
  <c r="M24" i="1" l="1"/>
  <c r="N24" i="1" s="1"/>
</calcChain>
</file>

<file path=xl/sharedStrings.xml><?xml version="1.0" encoding="utf-8"?>
<sst xmlns="http://schemas.openxmlformats.org/spreadsheetml/2006/main" count="46" uniqueCount="40">
  <si>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</si>
  <si>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</si>
  <si>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</si>
  <si>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</si>
  <si>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</si>
  <si>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</si>
  <si>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</si>
  <si>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</si>
  <si>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</si>
  <si>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</si>
  <si>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</si>
  <si>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</si>
  <si>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</si>
  <si>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</si>
  <si>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</si>
  <si>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</si>
  <si>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</si>
  <si>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</si>
  <si>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</si>
  <si>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</si>
  <si>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</si>
  <si>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</si>
  <si>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</si>
  <si>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</si>
  <si>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</si>
  <si>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Источник № 1</t>
  </si>
  <si>
    <t>Источник № 2</t>
  </si>
  <si>
    <t>Источник № 3</t>
  </si>
  <si>
    <t>Источник № 4</t>
  </si>
  <si>
    <t>№ 062-23</t>
  </si>
  <si>
    <t>Бактериологическое исследование ректального мазка на шигеллы и сальмонеллы</t>
  </si>
  <si>
    <t>Бактериологическое исследование мазков из зева и носа на золотистый стафилококк</t>
  </si>
  <si>
    <t>Бактериологическое исследование мазков из зев и носа  на дифтерию</t>
  </si>
  <si>
    <t>Микробиологическое (культуральное) исследование крови на тифо-паратифозную группу микроорганизмов</t>
  </si>
  <si>
    <t>НМЦД устанавливается в размере 4428833,33 руб. (четыре миллиона четыреста двадцать восемь тысяч восемьсот тридцать три рубля тридцать три копейки)</t>
  </si>
  <si>
    <t>на оказание услуг по проведению лабораторных исследований путем запроса котировок</t>
  </si>
  <si>
    <t>вх. № 819-02/23 от 17.02.2023</t>
  </si>
  <si>
    <t>вх. № 821-02/23 от 17.02.2023</t>
  </si>
  <si>
    <t>вх. № 822-02/23 от 17.02.2023</t>
  </si>
  <si>
    <t>Усл.ед.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</si>
</sst>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85" zoomScaleNormal="85" zoomScalePageLayoutView="70" workbookViewId="0">
      <selection activeCell="D21" sqref="D21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7" style="2" customWidth="1"/>
    <col min="8" max="9" width="14.7109375" style="2" hidden="1" customWidth="1"/>
    <col min="10" max="10" width="13.7109375" style="2" customWidth="1"/>
    <col min="11" max="11" width="9.42578125" style="1" customWidth="1"/>
    <col min="12" max="12" width="12.5703125" style="1" customWidth="1"/>
    <col min="13" max="13" width="10.28515625" style="1" customWidth="1"/>
    <col min="14" max="14" width="22.42578125" style="1" bestFit="1" customWidth="1"/>
    <col min="15" max="15" width="15.42578125" style="2" customWidth="1"/>
    <col min="16" max="16" width="9.140625" style="1"/>
    <col min="17" max="17" width="9.710937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7"/>
      <c r="B1" s="7"/>
      <c r="C1" s="7"/>
      <c r="D1" s="7"/>
      <c r="E1" s="3"/>
      <c r="F1" s="3"/>
      <c r="G1" s="3"/>
      <c r="H1" s="3"/>
      <c r="I1" s="3"/>
      <c r="J1" s="3"/>
      <c r="K1" s="7"/>
      <c r="L1" s="7"/>
      <c r="M1" s="7"/>
      <c r="N1" s="7"/>
      <c r="O1" s="8" t="s">
        <v>21</v>
      </c>
    </row>
    <row r="2" spans="1:15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3"/>
      <c r="K2" s="7"/>
      <c r="L2" s="7"/>
      <c r="M2" s="7"/>
      <c r="N2" s="7"/>
      <c r="O2" s="8" t="s">
        <v>22</v>
      </c>
    </row>
    <row r="3" spans="1:15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3"/>
      <c r="K3" s="7"/>
      <c r="L3" s="7"/>
      <c r="M3" s="7"/>
      <c r="N3" s="7"/>
      <c r="O3" s="8"/>
    </row>
    <row r="4" spans="1:15" x14ac:dyDescent="0.25">
      <c r="A4" s="7"/>
      <c r="B4" s="7"/>
      <c r="C4" s="7"/>
      <c r="D4" s="7"/>
      <c r="E4" s="3"/>
      <c r="F4" s="3"/>
      <c r="G4" s="50" t="s">
        <v>35</v>
      </c>
      <c r="H4" s="50"/>
      <c r="I4" s="50"/>
      <c r="J4" s="50"/>
      <c r="K4" s="50"/>
      <c r="L4" s="50"/>
      <c r="M4" s="50"/>
      <c r="N4" s="50"/>
      <c r="O4" s="50"/>
    </row>
    <row r="5" spans="1:15" x14ac:dyDescent="0.25">
      <c r="A5" s="7"/>
      <c r="B5" s="7"/>
      <c r="C5" s="7"/>
      <c r="D5" s="7"/>
      <c r="E5" s="3"/>
      <c r="F5" s="3"/>
      <c r="G5" s="3"/>
      <c r="H5" s="3"/>
      <c r="I5" s="3"/>
      <c r="J5" s="3"/>
      <c r="K5" s="7"/>
      <c r="L5" s="7"/>
      <c r="M5" s="7"/>
      <c r="N5" s="7"/>
      <c r="O5" s="8" t="s">
        <v>23</v>
      </c>
    </row>
    <row r="6" spans="1:15" x14ac:dyDescent="0.25">
      <c r="A6" s="7"/>
      <c r="B6" s="7"/>
      <c r="C6" s="7"/>
      <c r="D6" s="7"/>
      <c r="E6" s="3"/>
      <c r="F6" s="3"/>
      <c r="G6" s="3"/>
      <c r="H6" s="3"/>
      <c r="I6" s="3"/>
      <c r="J6" s="3"/>
      <c r="K6" s="7"/>
      <c r="L6" s="7"/>
      <c r="M6" s="7"/>
      <c r="N6" s="7"/>
      <c r="O6" s="8" t="s">
        <v>24</v>
      </c>
    </row>
    <row r="7" spans="1:15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3"/>
      <c r="K7" s="7"/>
      <c r="L7" s="7"/>
      <c r="M7" s="7"/>
      <c r="N7" s="7"/>
      <c r="O7" s="31" t="s">
        <v>29</v>
      </c>
    </row>
    <row r="8" spans="1:15" x14ac:dyDescent="0.25">
      <c r="A8" s="7"/>
      <c r="B8" s="7"/>
      <c r="C8" s="7"/>
      <c r="D8" s="7"/>
      <c r="E8" s="3"/>
      <c r="F8" s="3"/>
      <c r="G8" s="3"/>
      <c r="H8" s="3"/>
      <c r="I8" s="3"/>
      <c r="J8" s="3"/>
      <c r="K8" s="7"/>
      <c r="L8" s="7"/>
      <c r="M8" s="7"/>
      <c r="N8" s="7"/>
      <c r="O8" s="3"/>
    </row>
    <row r="9" spans="1:15" x14ac:dyDescent="0.25">
      <c r="A9" s="7"/>
      <c r="B9" s="7"/>
      <c r="C9" s="7"/>
      <c r="D9" s="7"/>
      <c r="E9" s="3"/>
      <c r="F9" s="3"/>
      <c r="G9" s="3"/>
      <c r="H9" s="3"/>
      <c r="I9" s="3"/>
      <c r="J9" s="3"/>
      <c r="K9" s="7"/>
      <c r="L9" s="7"/>
      <c r="M9" s="7"/>
      <c r="N9" s="7"/>
      <c r="O9" s="5" t="s">
        <v>13</v>
      </c>
    </row>
    <row r="10" spans="1:15" x14ac:dyDescent="0.25">
      <c r="A10" s="7"/>
      <c r="B10" s="7"/>
      <c r="C10" s="7"/>
      <c r="D10" s="7"/>
      <c r="E10" s="3"/>
      <c r="F10" s="3"/>
      <c r="G10" s="3"/>
      <c r="H10" s="3"/>
      <c r="I10" s="3"/>
      <c r="J10" s="3"/>
      <c r="K10" s="7"/>
      <c r="L10" s="7"/>
      <c r="M10" s="7"/>
      <c r="N10" s="7"/>
      <c r="O10" s="6" t="s">
        <v>18</v>
      </c>
    </row>
    <row r="11" spans="1:15" x14ac:dyDescent="0.25">
      <c r="A11" s="7"/>
      <c r="B11" s="7"/>
      <c r="C11" s="7"/>
      <c r="D11" s="7"/>
      <c r="E11" s="3"/>
      <c r="F11" s="3"/>
      <c r="G11" s="3"/>
      <c r="H11" s="3"/>
      <c r="I11" s="3"/>
      <c r="J11" s="3"/>
      <c r="K11" s="7"/>
      <c r="L11" s="7"/>
      <c r="M11" s="7"/>
      <c r="N11" s="7"/>
      <c r="O11" s="6" t="s">
        <v>14</v>
      </c>
    </row>
    <row r="12" spans="1:15" x14ac:dyDescent="0.25">
      <c r="A12" s="7"/>
      <c r="B12" s="7"/>
      <c r="C12" s="7"/>
      <c r="D12" s="7"/>
      <c r="E12" s="3"/>
      <c r="F12" s="3"/>
      <c r="G12" s="3"/>
      <c r="H12" s="3"/>
      <c r="I12" s="3"/>
      <c r="J12" s="3"/>
      <c r="K12" s="7"/>
      <c r="L12" s="7"/>
      <c r="M12" s="7"/>
      <c r="N12" s="7"/>
      <c r="O12" s="3"/>
    </row>
    <row r="13" spans="1:15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3"/>
      <c r="K13" s="7"/>
      <c r="L13" s="40" t="s">
        <v>17</v>
      </c>
      <c r="M13" s="40"/>
      <c r="N13" s="7"/>
      <c r="O13" s="3" t="s">
        <v>15</v>
      </c>
    </row>
    <row r="14" spans="1:15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3"/>
      <c r="K14" s="7"/>
      <c r="L14" s="7"/>
      <c r="M14" s="7"/>
      <c r="N14" s="7"/>
      <c r="O14" s="4"/>
    </row>
    <row r="15" spans="1:15" ht="18.75" x14ac:dyDescent="0.25">
      <c r="A15" s="7"/>
      <c r="B15" s="40" t="s">
        <v>16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"/>
    </row>
    <row r="16" spans="1:15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3"/>
      <c r="K16" s="7"/>
      <c r="L16" s="7"/>
      <c r="M16" s="7"/>
      <c r="N16" s="7"/>
      <c r="O16" s="3"/>
    </row>
    <row r="17" spans="1:17" x14ac:dyDescent="0.25">
      <c r="A17" s="7"/>
      <c r="B17" s="7"/>
      <c r="C17" s="7"/>
      <c r="D17" s="7"/>
      <c r="E17" s="3"/>
      <c r="F17" s="3"/>
      <c r="G17" s="3"/>
      <c r="H17" s="3"/>
      <c r="I17" s="3"/>
      <c r="J17" s="3"/>
      <c r="K17" s="7"/>
      <c r="L17" s="7"/>
      <c r="M17" s="7"/>
      <c r="N17" s="7"/>
      <c r="O17" s="3"/>
    </row>
    <row r="18" spans="1:17" ht="92.25" customHeight="1" x14ac:dyDescent="0.25">
      <c r="A18" s="43" t="s">
        <v>11</v>
      </c>
      <c r="B18" s="44"/>
      <c r="C18" s="45"/>
      <c r="D18" s="44"/>
      <c r="E18" s="28" t="s">
        <v>36</v>
      </c>
      <c r="F18" s="28" t="s">
        <v>37</v>
      </c>
      <c r="G18" s="28" t="s">
        <v>38</v>
      </c>
      <c r="H18" s="33"/>
      <c r="I18" s="28"/>
      <c r="J18" s="9"/>
      <c r="K18" s="10"/>
      <c r="L18" s="10"/>
      <c r="M18" s="10"/>
      <c r="N18" s="10"/>
      <c r="O18" s="9"/>
    </row>
    <row r="19" spans="1:17" ht="30" customHeight="1" x14ac:dyDescent="0.25">
      <c r="A19" s="48" t="s">
        <v>0</v>
      </c>
      <c r="B19" s="48" t="s">
        <v>1</v>
      </c>
      <c r="C19" s="48" t="s">
        <v>2</v>
      </c>
      <c r="D19" s="48"/>
      <c r="E19" s="9" t="s">
        <v>25</v>
      </c>
      <c r="F19" s="9" t="s">
        <v>26</v>
      </c>
      <c r="G19" s="9" t="s">
        <v>27</v>
      </c>
      <c r="H19" s="27" t="s">
        <v>28</v>
      </c>
      <c r="I19" s="27"/>
      <c r="J19" s="46" t="s">
        <v>12</v>
      </c>
      <c r="K19" s="48" t="s">
        <v>8</v>
      </c>
      <c r="L19" s="48" t="s">
        <v>9</v>
      </c>
      <c r="M19" s="48" t="s">
        <v>10</v>
      </c>
      <c r="N19" s="48" t="s">
        <v>6</v>
      </c>
      <c r="O19" s="42" t="s">
        <v>7</v>
      </c>
    </row>
    <row r="20" spans="1:17" ht="30" x14ac:dyDescent="0.25">
      <c r="A20" s="49"/>
      <c r="B20" s="49"/>
      <c r="C20" s="11" t="s">
        <v>3</v>
      </c>
      <c r="D20" s="11" t="s">
        <v>4</v>
      </c>
      <c r="E20" s="21" t="s">
        <v>5</v>
      </c>
      <c r="F20" s="9" t="s">
        <v>5</v>
      </c>
      <c r="G20" s="9" t="s">
        <v>5</v>
      </c>
      <c r="H20" s="27" t="s">
        <v>5</v>
      </c>
      <c r="I20" s="27"/>
      <c r="J20" s="47"/>
      <c r="K20" s="48"/>
      <c r="L20" s="48"/>
      <c r="M20" s="48"/>
      <c r="N20" s="48"/>
      <c r="O20" s="42"/>
    </row>
    <row r="21" spans="1:17" ht="45" x14ac:dyDescent="0.25">
      <c r="A21" s="13">
        <v>1</v>
      </c>
      <c r="B21" s="34" t="s">
        <v>30</v>
      </c>
      <c r="C21" s="26" t="s">
        <v>39</v>
      </c>
      <c r="D21" s="26">
        <v>4500</v>
      </c>
      <c r="E21" s="24">
        <v>400</v>
      </c>
      <c r="F21" s="14">
        <v>475</v>
      </c>
      <c r="G21" s="30">
        <v>465</v>
      </c>
      <c r="H21" s="30"/>
      <c r="I21" s="30"/>
      <c r="J21" s="30">
        <f t="shared" ref="J21:J23" si="0">AVERAGE(E21:H21)</f>
        <v>446.66666666666669</v>
      </c>
      <c r="K21" s="29">
        <f t="shared" ref="K21:K23" si="1" xml:space="preserve"> COUNT(E21:H21)</f>
        <v>3</v>
      </c>
      <c r="L21" s="29">
        <f t="shared" ref="L21:L23" si="2">STDEV(E21:H21)</f>
        <v>40.722639076235389</v>
      </c>
      <c r="M21" s="29">
        <f t="shared" ref="M21:M23" si="3">L21/J21*100</f>
        <v>9.1170087484109068</v>
      </c>
      <c r="N21" s="29" t="str">
        <f t="shared" ref="N21:N23" si="4">IF(M21&lt;33,"ОДНОРОДНЫЕ","НЕОДНОРОДНЫЕ")</f>
        <v>ОДНОРОДНЫЕ</v>
      </c>
      <c r="O21" s="30">
        <f t="shared" ref="O21:O23" si="5">D21*J21</f>
        <v>2010000</v>
      </c>
    </row>
    <row r="22" spans="1:17" ht="45" x14ac:dyDescent="0.25">
      <c r="A22" s="13">
        <v>2</v>
      </c>
      <c r="B22" s="34" t="s">
        <v>31</v>
      </c>
      <c r="C22" s="26" t="s">
        <v>39</v>
      </c>
      <c r="D22" s="26">
        <v>2500</v>
      </c>
      <c r="E22" s="24">
        <v>350</v>
      </c>
      <c r="F22" s="14">
        <v>390</v>
      </c>
      <c r="G22" s="30">
        <v>385</v>
      </c>
      <c r="H22" s="30"/>
      <c r="I22" s="30"/>
      <c r="J22" s="30">
        <f t="shared" si="0"/>
        <v>375</v>
      </c>
      <c r="K22" s="29">
        <f t="shared" si="1"/>
        <v>3</v>
      </c>
      <c r="L22" s="29">
        <f t="shared" si="2"/>
        <v>21.794494717703369</v>
      </c>
      <c r="M22" s="29">
        <f t="shared" si="3"/>
        <v>5.8118652580542314</v>
      </c>
      <c r="N22" s="29" t="str">
        <f t="shared" si="4"/>
        <v>ОДНОРОДНЫЕ</v>
      </c>
      <c r="O22" s="30">
        <f t="shared" si="5"/>
        <v>937500</v>
      </c>
    </row>
    <row r="23" spans="1:17" ht="30" x14ac:dyDescent="0.25">
      <c r="A23" s="13">
        <v>3</v>
      </c>
      <c r="B23" s="34" t="s">
        <v>32</v>
      </c>
      <c r="C23" s="26" t="s">
        <v>39</v>
      </c>
      <c r="D23" s="26">
        <v>200</v>
      </c>
      <c r="E23" s="36">
        <v>370</v>
      </c>
      <c r="F23" s="14">
        <v>685</v>
      </c>
      <c r="G23" s="28">
        <v>690</v>
      </c>
      <c r="H23" s="30"/>
      <c r="I23" s="30"/>
      <c r="J23" s="30">
        <f t="shared" si="0"/>
        <v>581.66666666666663</v>
      </c>
      <c r="K23" s="29">
        <f t="shared" si="1"/>
        <v>3</v>
      </c>
      <c r="L23" s="29">
        <f t="shared" si="2"/>
        <v>183.32575741922713</v>
      </c>
      <c r="M23" s="29">
        <f t="shared" si="3"/>
        <v>31.517322192417275</v>
      </c>
      <c r="N23" s="29" t="str">
        <f t="shared" si="4"/>
        <v>ОДНОРОДНЫЕ</v>
      </c>
      <c r="O23" s="30">
        <f t="shared" si="5"/>
        <v>116333.33333333333</v>
      </c>
    </row>
    <row r="24" spans="1:17" ht="45" x14ac:dyDescent="0.25">
      <c r="A24" s="13">
        <v>4</v>
      </c>
      <c r="B24" s="34" t="s">
        <v>33</v>
      </c>
      <c r="C24" s="26" t="s">
        <v>39</v>
      </c>
      <c r="D24" s="26">
        <v>4500</v>
      </c>
      <c r="E24" s="24">
        <v>300</v>
      </c>
      <c r="F24" s="14">
        <v>310</v>
      </c>
      <c r="G24" s="28">
        <v>300</v>
      </c>
      <c r="H24" s="27"/>
      <c r="I24" s="27"/>
      <c r="J24" s="22">
        <f>AVERAGE(E24:H24)</f>
        <v>303.33333333333331</v>
      </c>
      <c r="K24" s="23">
        <f xml:space="preserve"> COUNT(E24:H24)</f>
        <v>3</v>
      </c>
      <c r="L24" s="23">
        <f>STDEV(E24:H24)</f>
        <v>5.7735026918962582</v>
      </c>
      <c r="M24" s="23">
        <f>L24/J24*100</f>
        <v>1.9033525357899754</v>
      </c>
      <c r="N24" s="23" t="str">
        <f>IF(M24&lt;33,"ОДНОРОДНЫЕ","НЕОДНОРОДНЫЕ")</f>
        <v>ОДНОРОДНЫЕ</v>
      </c>
      <c r="O24" s="22">
        <f>D24*J24</f>
        <v>1365000</v>
      </c>
    </row>
    <row r="25" spans="1:17" x14ac:dyDescent="0.25">
      <c r="A25" s="20"/>
      <c r="B25" s="15"/>
      <c r="C25" s="16"/>
      <c r="D25" s="17"/>
      <c r="E25" s="25">
        <f>SUMPRODUCT($D$21:$D$24,E21:E24)</f>
        <v>4099000</v>
      </c>
      <c r="F25" s="30">
        <f t="shared" ref="F25:H25" si="6">SUMPRODUCT($D$21:$D$24,F21:F24)</f>
        <v>4644500</v>
      </c>
      <c r="G25" s="32">
        <f>SUMPRODUCT($D$21:$D$24,G21:G24)</f>
        <v>4543000</v>
      </c>
      <c r="H25" s="30">
        <f t="shared" si="6"/>
        <v>0</v>
      </c>
      <c r="I25" s="27"/>
      <c r="J25" s="9"/>
      <c r="K25" s="10"/>
      <c r="L25" s="10"/>
      <c r="M25" s="10"/>
      <c r="N25" s="10"/>
      <c r="O25" s="12">
        <f>SUM(O21:O24)</f>
        <v>4428833.333333334</v>
      </c>
    </row>
    <row r="26" spans="1:17" x14ac:dyDescent="0.25">
      <c r="A26" s="7"/>
      <c r="B26" s="7"/>
      <c r="C26" s="7"/>
      <c r="D26" s="7"/>
      <c r="E26" s="3"/>
      <c r="F26" s="3"/>
      <c r="G26" s="35"/>
      <c r="H26" s="3"/>
      <c r="I26" s="3"/>
      <c r="J26" s="3"/>
      <c r="K26" s="7"/>
      <c r="L26" s="7"/>
      <c r="M26" s="7"/>
      <c r="N26" s="7"/>
      <c r="O26" s="3"/>
    </row>
    <row r="27" spans="1:17" s="7" customFormat="1" x14ac:dyDescent="0.25">
      <c r="A27" s="41" t="s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7" s="7" customFormat="1" x14ac:dyDescent="0.25">
      <c r="A28" s="39" t="s">
        <v>19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7" s="7" customFormat="1" ht="15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7" s="19" customFormat="1" x14ac:dyDescent="0.25">
      <c r="A30" s="37" t="s">
        <v>34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18"/>
      <c r="Q30" s="18"/>
    </row>
  </sheetData>
  <mergeCells count="18">
    <mergeCell ref="G4:O4"/>
    <mergeCell ref="B19:B20"/>
    <mergeCell ref="C19:D19"/>
    <mergeCell ref="A30:O30"/>
    <mergeCell ref="A29:O29"/>
    <mergeCell ref="L13:M13"/>
    <mergeCell ref="B15:N15"/>
    <mergeCell ref="A27:O27"/>
    <mergeCell ref="A28:O28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</mergeCells>
  <conditionalFormatting sqref="N21:N25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5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2023-02-17T06:08:16Z</dcterms:modified>
</cp:coreProperties>
</file>