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<sst xmlns="http://schemas.openxmlformats.org/spreadsheetml/2006/main" count="152" uniqueCount="81">
  <si>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</si>
  <si>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</si>
  <si>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</si>
  <si>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</si>
  <si>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</si>
  <si>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</si>
  <si>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</si>
  <si>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</si>
  <si>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</si>
  <si>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</si>
  <si>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</si>
  <si>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</si>
  <si>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</si>
  <si>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</si>
  <si>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</si>
  <si>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</si>
  <si>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</si>
  <si>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</si>
  <si>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</si>
  <si>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</si>
  <si>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</si>
  <si>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</si>
  <si>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</si>
  <si>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>Источник №5</t>
  </si>
  <si>
    <t>уп.</t>
  </si>
  <si>
    <t>на препараты для лечения сердечно-сосудистой системы</t>
  </si>
  <si>
    <t xml:space="preserve"> 21.20.10.140</t>
  </si>
  <si>
    <t xml:space="preserve">Ивабрадин  таблетки п/о 5мг №56
</t>
  </si>
  <si>
    <t xml:space="preserve">Каптоприл  таблетки 25 мг №40
</t>
  </si>
  <si>
    <t xml:space="preserve">Фуросемид  р-р для в/в и в/м введения 10 мг/мл 2 мл - ампулы №10
</t>
  </si>
  <si>
    <t>Норэпинефрин концентрат для приготовления раствора для внутривенного введения 2 мг/мл, 4 мл - ампулы №10</t>
  </si>
  <si>
    <t xml:space="preserve">Ландыша листьев гликозид р-р для в/в введения 60мкг/мл 1мл -ампулы №10
</t>
  </si>
  <si>
    <t>Пентоксифиллин р-р (или концентрат) для инъекций 20 мг/мл 5 мл  ампулы №10</t>
  </si>
  <si>
    <t xml:space="preserve">Лизиноприл  таблетки 5 мг №30
</t>
  </si>
  <si>
    <t>шт.</t>
  </si>
  <si>
    <t xml:space="preserve">Амлодипин  таблетки 10 мг №30
</t>
  </si>
  <si>
    <t xml:space="preserve">Метопролол  таблетки с замедленным высвобождением п/о 25мг №14
</t>
  </si>
  <si>
    <t>Амиодарон р-р (или конц. для р-ра) для в/в 50 мг/мл  3 мл – ампулы №10</t>
  </si>
  <si>
    <t xml:space="preserve">Амиодарон  таблетки 200 мг №30
</t>
  </si>
  <si>
    <t>Используемый метод определения НМЦД: метод сопоставимых рыночных цен (анализ рынка)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</si>
  <si>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</si>
  <si>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Норэпинефрин концентрат для приготовления р-ра для в/в введения 2 мг/мл, 4 мл - ампулы №10</t>
  </si>
  <si>
    <t xml:space="preserve">Лизиноприл  таблетки 10 мг №20
</t>
  </si>
  <si>
    <t xml:space="preserve">Лизиноприл  таблетки 20 мг №20
</t>
  </si>
  <si>
    <t xml:space="preserve">Нифедипин таблетки пролонгированного действия покрытые п/о 20 мг №60
</t>
  </si>
  <si>
    <t xml:space="preserve">Моксонидин  таблетки п/о  0,4 мг №28
</t>
  </si>
  <si>
    <t xml:space="preserve">Карведилол таблетки 12,5 мг №30
</t>
  </si>
  <si>
    <t>Изосорбида динитрат спрей дозированный, 1.25 мг/доза, 15 мл - флаконы  с дозатором-распылителем №1</t>
  </si>
  <si>
    <t>Нимодипин р-р для инф. 0.2 мг/мл, 50 мл – флаконы №1</t>
  </si>
  <si>
    <t xml:space="preserve">Верапамил  р-р для в/в введения, 2,5 мг/мл, 2 мл- ампулы №10
</t>
  </si>
  <si>
    <t xml:space="preserve">Индапамид  таблетки 2,5 мг №30
</t>
  </si>
  <si>
    <t xml:space="preserve">Лозартан  таблетки п/о 50 мг № 30
</t>
  </si>
  <si>
    <t>Соталол  таблетки 80 мг № 20</t>
  </si>
  <si>
    <t xml:space="preserve">Лизиноприл таблетки  5 мг №30 </t>
  </si>
  <si>
    <t xml:space="preserve">Лизиноприл таблетки  10 мг №30 </t>
  </si>
  <si>
    <t xml:space="preserve">Спиронолактон таблетки 25 мг №20 
</t>
  </si>
  <si>
    <t xml:space="preserve">Дигоксин  таблетки 0,25 мг №1
</t>
  </si>
  <si>
    <t xml:space="preserve">Изосорбида динитрат конц. для приготовления р-ра д/инф., 1мг/мл, 10мл- ампулы №10
</t>
  </si>
  <si>
    <t xml:space="preserve">Метопролол  таблетки с замедленным высвобождением п/о 50мг №30
</t>
  </si>
  <si>
    <t xml:space="preserve">Индапамид  ретард таблетки с пролонгированным высвобождением  п/о 1,5 мг №30
</t>
  </si>
  <si>
    <t>КПвх. №529-02/23 от 03.02.2023</t>
  </si>
  <si>
    <t>КПвх. №530-02/23 от 03.02.2023</t>
  </si>
  <si>
    <t>КПвх. №531-02/23 от 03.02.2023</t>
  </si>
  <si>
    <t>Метопролол  таблетки с замедленным высвобождением п/о 25мг №14</t>
  </si>
  <si>
    <t xml:space="preserve">Карведилол таблетки 25 мг №30
</t>
  </si>
  <si>
    <t xml:space="preserve">Амлодипин  таблетки 5 мг №30
</t>
  </si>
  <si>
    <t>Эналаприлат р-р для в/в введения 1.25 мг/мл 1 мл - ампулы №5</t>
  </si>
  <si>
    <t xml:space="preserve">Изособида мононитрат  таблетки 40 мг №30
</t>
  </si>
  <si>
    <t xml:space="preserve">Изособида мононитрат   таблетки с пролонг.  высвобождением п/о 40 мг №30
таблетки 40 мг №30
</t>
  </si>
  <si>
    <t xml:space="preserve">Метилдопа таблетки 250 мг №50 
</t>
  </si>
  <si>
    <t xml:space="preserve">Фенофибрат таблетки п/о 145 мг №30 
</t>
  </si>
  <si>
    <t xml:space="preserve">Нифедипин таблетки покрытые п/о 10 мг №50 
</t>
  </si>
  <si>
    <t xml:space="preserve">Молсидомин  таблетки 2 мг №30
</t>
  </si>
  <si>
    <t xml:space="preserve">Моксонидин  таблетки п/о  0,4 мг №14
</t>
  </si>
  <si>
    <t xml:space="preserve">Нитроглицерин концентрад для приготовления р-ра для инфузий 1 мг/мл 10 мл-ампулы №10
</t>
  </si>
  <si>
    <t xml:space="preserve">Верапамил  таблетки  п/о 80 мг №50
</t>
  </si>
  <si>
    <t>Добутамин лиоф.   для приг. р-ра для инфузий , 250мг, фл.№1</t>
  </si>
  <si>
    <t>Нитроглицерин спрей дозированный, 0,4 мг/доза, 200 доз, фл. №1</t>
  </si>
  <si>
    <t>Лерканидипин таблетки п/о 20 мг №1</t>
  </si>
  <si>
    <t>Лизиноприл таблетки 20 мг №1</t>
  </si>
  <si>
    <t xml:space="preserve">Моксонидин  таблетки п/о  0,2 мг №1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</si>
</sst>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40" fillId="0" borderId="0" xfId="0" applyNumberFormat="1" applyFont="1" applyFill="1" applyAlignment="1">
      <alignment horizontal="center" vertical="center" wrapText="1"/>
    </xf>
    <xf numFmtId="164" fontId="41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2" fillId="0" borderId="0" xfId="0" applyFont="1" applyAlignment="1">
      <alignment horizontal="right" indent="15"/>
    </xf>
    <xf numFmtId="0" fontId="42" fillId="0" borderId="0" xfId="0" applyFont="1" applyAlignment="1">
      <alignment horizontal="right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3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64" fontId="4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0" fontId="46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164" fontId="43" fillId="0" borderId="10" xfId="0" applyNumberFormat="1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left" wrapText="1"/>
    </xf>
    <xf numFmtId="0" fontId="47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164" fontId="0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zoomScale="70" zoomScaleNormal="70" zoomScalePageLayoutView="70" workbookViewId="0" topLeftCell="A23">
      <selection activeCell="E55" sqref="E55"/>
    </sheetView>
  </sheetViews>
  <sheetFormatPr defaultColWidth="9.140625" defaultRowHeight="15"/>
  <cols>
    <col min="1" max="1" width="9.140625" style="2" customWidth="1"/>
    <col min="2" max="2" width="32.00390625" style="35" customWidth="1"/>
    <col min="3" max="4" width="9.140625" style="2" customWidth="1"/>
    <col min="5" max="5" width="14.8515625" style="3" customWidth="1"/>
    <col min="6" max="7" width="14.7109375" style="3" customWidth="1"/>
    <col min="8" max="8" width="12.57421875" style="3" customWidth="1"/>
    <col min="9" max="9" width="12.421875" style="3" customWidth="1"/>
    <col min="10" max="10" width="13.7109375" style="3" customWidth="1"/>
    <col min="11" max="11" width="9.421875" style="2" customWidth="1"/>
    <col min="12" max="12" width="12.57421875" style="2" customWidth="1"/>
    <col min="13" max="13" width="10.28125" style="2" customWidth="1"/>
    <col min="14" max="14" width="14.28125" style="2" customWidth="1"/>
    <col min="15" max="15" width="13.28125" style="3" customWidth="1"/>
    <col min="16" max="16384" width="9.140625" style="1" customWidth="1"/>
  </cols>
  <sheetData>
    <row r="1" spans="1:14" ht="15.75">
      <c r="A1" s="16"/>
      <c r="C1" s="16"/>
      <c r="D1" s="16"/>
      <c r="K1" s="16"/>
      <c r="L1" s="16"/>
      <c r="M1" s="16"/>
      <c r="N1" s="16"/>
    </row>
    <row r="2" spans="1:15" s="10" customFormat="1" ht="15.75">
      <c r="A2" s="8"/>
      <c r="B2" s="35"/>
      <c r="C2" s="8"/>
      <c r="D2" s="8"/>
      <c r="E2" s="9"/>
      <c r="F2" s="9"/>
      <c r="G2" s="9"/>
      <c r="H2" s="9"/>
      <c r="I2" s="9"/>
      <c r="J2" s="9"/>
      <c r="K2" s="8"/>
      <c r="L2" s="8"/>
      <c r="M2" s="8"/>
      <c r="N2" s="8"/>
      <c r="O2" s="11" t="s">
        <v>16</v>
      </c>
    </row>
    <row r="3" spans="1:15" s="10" customFormat="1" ht="15.75">
      <c r="A3" s="8"/>
      <c r="B3" s="35"/>
      <c r="C3" s="8"/>
      <c r="D3" s="8"/>
      <c r="E3" s="9"/>
      <c r="F3" s="9"/>
      <c r="G3" s="9"/>
      <c r="H3" s="9"/>
      <c r="I3" s="9"/>
      <c r="J3" s="9"/>
      <c r="K3" s="8"/>
      <c r="L3" s="8"/>
      <c r="M3" s="8"/>
      <c r="N3" s="8"/>
      <c r="O3" s="12" t="s">
        <v>21</v>
      </c>
    </row>
    <row r="4" spans="1:15" s="10" customFormat="1" ht="15.75">
      <c r="A4" s="8"/>
      <c r="B4" s="35"/>
      <c r="C4" s="8"/>
      <c r="D4" s="8"/>
      <c r="E4" s="9"/>
      <c r="F4" s="9"/>
      <c r="G4" s="9"/>
      <c r="H4" s="9"/>
      <c r="I4" s="9"/>
      <c r="J4" s="9"/>
      <c r="K4" s="8"/>
      <c r="L4" s="8"/>
      <c r="M4" s="8"/>
      <c r="N4" s="8"/>
      <c r="O4" s="12" t="s">
        <v>17</v>
      </c>
    </row>
    <row r="5" spans="1:15" s="10" customFormat="1" ht="15.75">
      <c r="A5" s="8"/>
      <c r="B5" s="35"/>
      <c r="C5" s="8"/>
      <c r="D5" s="8"/>
      <c r="E5" s="9"/>
      <c r="F5" s="9"/>
      <c r="G5" s="9"/>
      <c r="H5" s="9"/>
      <c r="I5" s="9"/>
      <c r="J5" s="9"/>
      <c r="K5" s="8"/>
      <c r="L5" s="8"/>
      <c r="M5" s="8"/>
      <c r="N5" s="8"/>
      <c r="O5" s="9"/>
    </row>
    <row r="6" spans="1:15" s="10" customFormat="1" ht="28.5" customHeight="1">
      <c r="A6" s="8"/>
      <c r="B6" s="35"/>
      <c r="C6" s="8"/>
      <c r="D6" s="8"/>
      <c r="E6" s="9"/>
      <c r="F6" s="9"/>
      <c r="G6" s="9"/>
      <c r="H6" s="9"/>
      <c r="I6" s="9"/>
      <c r="J6" s="9"/>
      <c r="K6" s="8"/>
      <c r="L6" s="44" t="s">
        <v>20</v>
      </c>
      <c r="M6" s="44"/>
      <c r="N6" s="8"/>
      <c r="O6" s="4" t="s">
        <v>18</v>
      </c>
    </row>
    <row r="7" ht="18.75">
      <c r="O7" s="5"/>
    </row>
    <row r="8" spans="2:15" ht="18.75">
      <c r="B8" s="45" t="s">
        <v>19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5"/>
    </row>
    <row r="9" spans="4:10" ht="15.75">
      <c r="D9" s="42" t="s">
        <v>25</v>
      </c>
      <c r="E9" s="42"/>
      <c r="F9" s="42"/>
      <c r="G9" s="42"/>
      <c r="H9" s="42"/>
      <c r="I9" s="42"/>
      <c r="J9" s="42"/>
    </row>
    <row r="10" ht="15.75">
      <c r="G10" s="26" t="s">
        <v>26</v>
      </c>
    </row>
    <row r="11" spans="1:15" s="8" customFormat="1" ht="51.75" customHeight="1">
      <c r="A11" s="47" t="s">
        <v>14</v>
      </c>
      <c r="B11" s="48"/>
      <c r="C11" s="49">
        <f>SUMIF(O14:O63,"&gt;0")</f>
        <v>413943.96</v>
      </c>
      <c r="D11" s="48"/>
      <c r="E11" s="31" t="s">
        <v>60</v>
      </c>
      <c r="F11" s="31" t="s">
        <v>61</v>
      </c>
      <c r="G11" s="31" t="s">
        <v>62</v>
      </c>
      <c r="H11" s="25"/>
      <c r="I11" s="25"/>
      <c r="J11" s="6"/>
      <c r="K11" s="7"/>
      <c r="L11" s="7"/>
      <c r="M11" s="7"/>
      <c r="N11" s="7"/>
      <c r="O11" s="6"/>
    </row>
    <row r="12" spans="1:15" s="8" customFormat="1" ht="30" customHeight="1">
      <c r="A12" s="43" t="s">
        <v>0</v>
      </c>
      <c r="B12" s="50" t="s">
        <v>1</v>
      </c>
      <c r="C12" s="43" t="s">
        <v>2</v>
      </c>
      <c r="D12" s="43"/>
      <c r="E12" s="6" t="s">
        <v>5</v>
      </c>
      <c r="F12" s="6" t="s">
        <v>7</v>
      </c>
      <c r="G12" s="14" t="s">
        <v>8</v>
      </c>
      <c r="H12" s="13" t="s">
        <v>22</v>
      </c>
      <c r="I12" s="13" t="s">
        <v>23</v>
      </c>
      <c r="J12" s="51" t="s">
        <v>15</v>
      </c>
      <c r="K12" s="43" t="s">
        <v>11</v>
      </c>
      <c r="L12" s="43" t="s">
        <v>12</v>
      </c>
      <c r="M12" s="43" t="s">
        <v>13</v>
      </c>
      <c r="N12" s="43" t="s">
        <v>9</v>
      </c>
      <c r="O12" s="46" t="s">
        <v>10</v>
      </c>
    </row>
    <row r="13" spans="1:15" s="8" customFormat="1" ht="30">
      <c r="A13" s="43"/>
      <c r="B13" s="50"/>
      <c r="C13" s="7" t="s">
        <v>3</v>
      </c>
      <c r="D13" s="7" t="s">
        <v>4</v>
      </c>
      <c r="E13" s="6" t="s">
        <v>6</v>
      </c>
      <c r="F13" s="6" t="s">
        <v>6</v>
      </c>
      <c r="G13" s="14" t="s">
        <v>6</v>
      </c>
      <c r="H13" s="14" t="s">
        <v>6</v>
      </c>
      <c r="I13" s="6" t="s">
        <v>6</v>
      </c>
      <c r="J13" s="52"/>
      <c r="K13" s="43"/>
      <c r="L13" s="43"/>
      <c r="M13" s="43"/>
      <c r="N13" s="43"/>
      <c r="O13" s="46"/>
    </row>
    <row r="14" spans="1:15" s="8" customFormat="1" ht="73.5" customHeight="1">
      <c r="A14" s="15">
        <v>1</v>
      </c>
      <c r="B14" s="37" t="s">
        <v>32</v>
      </c>
      <c r="C14" s="38" t="s">
        <v>24</v>
      </c>
      <c r="D14" s="38">
        <v>120</v>
      </c>
      <c r="E14" s="39">
        <v>76.56</v>
      </c>
      <c r="F14" s="39">
        <v>75.8</v>
      </c>
      <c r="G14" s="39">
        <v>75.95</v>
      </c>
      <c r="H14" s="33"/>
      <c r="I14" s="33"/>
      <c r="J14" s="33">
        <f>AVERAGE(E14:I14)</f>
        <v>76.10333333333334</v>
      </c>
      <c r="K14" s="32">
        <f aca="true" t="shared" si="0" ref="K14:K74">COUNT(E14:I14)</f>
        <v>3</v>
      </c>
      <c r="L14" s="32">
        <f aca="true" t="shared" si="1" ref="L14:L74">STDEV(E14:I14)</f>
        <v>0.4025336424848821</v>
      </c>
      <c r="M14" s="32">
        <f aca="true" t="shared" si="2" ref="M14:M74">L14/J14*100</f>
        <v>0.5289303698719489</v>
      </c>
      <c r="N14" s="30" t="str">
        <f aca="true" t="shared" si="3" ref="N14:N74">IF(M14&lt;33,"ОДНОРОДНЫЕ","НЕОДНОРОДНЫЕ")</f>
        <v>ОДНОРОДНЫЕ</v>
      </c>
      <c r="O14" s="33">
        <f>D14*J14</f>
        <v>9132.400000000001</v>
      </c>
    </row>
    <row r="15" spans="1:15" s="8" customFormat="1" ht="90" customHeight="1">
      <c r="A15" s="15">
        <v>2</v>
      </c>
      <c r="B15" s="37" t="s">
        <v>41</v>
      </c>
      <c r="C15" s="38" t="s">
        <v>24</v>
      </c>
      <c r="D15" s="38">
        <v>7</v>
      </c>
      <c r="E15" s="39">
        <v>1154.2</v>
      </c>
      <c r="F15" s="39">
        <v>1151.39</v>
      </c>
      <c r="G15" s="39">
        <v>1153.69</v>
      </c>
      <c r="H15" s="33"/>
      <c r="I15" s="33"/>
      <c r="J15" s="33">
        <f aca="true" t="shared" si="4" ref="J15:J74">AVERAGE(E15:I15)</f>
        <v>1153.0933333333335</v>
      </c>
      <c r="K15" s="32">
        <f t="shared" si="0"/>
        <v>3</v>
      </c>
      <c r="L15" s="32">
        <f t="shared" si="1"/>
        <v>1.4970081273505826</v>
      </c>
      <c r="M15" s="32">
        <f t="shared" si="2"/>
        <v>0.1298254082367356</v>
      </c>
      <c r="N15" s="30" t="str">
        <f t="shared" si="3"/>
        <v>ОДНОРОДНЫЕ</v>
      </c>
      <c r="O15" s="33">
        <f aca="true" t="shared" si="5" ref="O15:O74">D15*J15</f>
        <v>8071.653333333335</v>
      </c>
    </row>
    <row r="16" spans="1:15" s="8" customFormat="1" ht="63" customHeight="1">
      <c r="A16" s="19">
        <v>3</v>
      </c>
      <c r="B16" s="37" t="s">
        <v>31</v>
      </c>
      <c r="C16" s="38" t="s">
        <v>24</v>
      </c>
      <c r="D16" s="38">
        <v>140</v>
      </c>
      <c r="E16" s="39">
        <v>141.4</v>
      </c>
      <c r="F16" s="39">
        <v>140</v>
      </c>
      <c r="G16" s="39">
        <v>140.28</v>
      </c>
      <c r="H16" s="33"/>
      <c r="I16" s="33"/>
      <c r="J16" s="33">
        <f t="shared" si="4"/>
        <v>140.55999999999997</v>
      </c>
      <c r="K16" s="32">
        <f t="shared" si="0"/>
        <v>3</v>
      </c>
      <c r="L16" s="32">
        <f t="shared" si="1"/>
        <v>0.7408103671057776</v>
      </c>
      <c r="M16" s="32">
        <f t="shared" si="2"/>
        <v>0.5270420938430405</v>
      </c>
      <c r="N16" s="30" t="str">
        <f t="shared" si="3"/>
        <v>ОДНОРОДНЫЕ</v>
      </c>
      <c r="O16" s="33">
        <f t="shared" si="5"/>
        <v>19678.399999999998</v>
      </c>
    </row>
    <row r="17" spans="1:15" s="8" customFormat="1" ht="39.75" customHeight="1">
      <c r="A17" s="19">
        <v>4</v>
      </c>
      <c r="B17" s="37" t="s">
        <v>56</v>
      </c>
      <c r="C17" s="38" t="s">
        <v>34</v>
      </c>
      <c r="D17" s="38">
        <v>2400</v>
      </c>
      <c r="E17" s="39">
        <v>1.952</v>
      </c>
      <c r="F17" s="39">
        <v>1.932</v>
      </c>
      <c r="G17" s="39">
        <v>1.94</v>
      </c>
      <c r="H17" s="33"/>
      <c r="I17" s="33"/>
      <c r="J17" s="33">
        <f t="shared" si="4"/>
        <v>1.9413333333333334</v>
      </c>
      <c r="K17" s="32">
        <f t="shared" si="0"/>
        <v>3</v>
      </c>
      <c r="L17" s="32">
        <f t="shared" si="1"/>
        <v>0.010066445913694343</v>
      </c>
      <c r="M17" s="32">
        <f t="shared" si="2"/>
        <v>0.5185325848400245</v>
      </c>
      <c r="N17" s="30" t="str">
        <f t="shared" si="3"/>
        <v>ОДНОРОДНЫЕ</v>
      </c>
      <c r="O17" s="33">
        <f t="shared" si="5"/>
        <v>4659.2</v>
      </c>
    </row>
    <row r="18" spans="1:15" s="8" customFormat="1" ht="41.25" customHeight="1">
      <c r="A18" s="19">
        <v>5</v>
      </c>
      <c r="B18" s="37" t="s">
        <v>27</v>
      </c>
      <c r="C18" s="38" t="s">
        <v>24</v>
      </c>
      <c r="D18" s="38">
        <v>5</v>
      </c>
      <c r="E18" s="39">
        <v>904</v>
      </c>
      <c r="F18" s="39">
        <v>901.18</v>
      </c>
      <c r="G18" s="39">
        <v>902.98</v>
      </c>
      <c r="H18" s="33"/>
      <c r="I18" s="33"/>
      <c r="J18" s="33">
        <f t="shared" si="4"/>
        <v>902.7199999999999</v>
      </c>
      <c r="K18" s="32">
        <f t="shared" si="0"/>
        <v>3</v>
      </c>
      <c r="L18" s="32">
        <f t="shared" si="1"/>
        <v>1.4278655399627398</v>
      </c>
      <c r="M18" s="32">
        <f t="shared" si="2"/>
        <v>0.15817369061976472</v>
      </c>
      <c r="N18" s="30" t="str">
        <f t="shared" si="3"/>
        <v>ОДНОРОДНЫЕ</v>
      </c>
      <c r="O18" s="33">
        <f t="shared" si="5"/>
        <v>4513.599999999999</v>
      </c>
    </row>
    <row r="19" spans="1:15" s="8" customFormat="1" ht="64.5" customHeight="1">
      <c r="A19" s="20">
        <v>6</v>
      </c>
      <c r="B19" s="37" t="s">
        <v>63</v>
      </c>
      <c r="C19" s="38" t="s">
        <v>24</v>
      </c>
      <c r="D19" s="38">
        <v>75</v>
      </c>
      <c r="E19" s="39">
        <v>140.74</v>
      </c>
      <c r="F19" s="37">
        <v>139.34</v>
      </c>
      <c r="G19" s="39">
        <v>139.62</v>
      </c>
      <c r="H19" s="33"/>
      <c r="I19" s="33"/>
      <c r="J19" s="33">
        <f t="shared" si="4"/>
        <v>139.9</v>
      </c>
      <c r="K19" s="32">
        <f t="shared" si="0"/>
        <v>3</v>
      </c>
      <c r="L19" s="32">
        <f t="shared" si="1"/>
        <v>0.7408103670984114</v>
      </c>
      <c r="M19" s="32">
        <f t="shared" si="2"/>
        <v>0.5295284968537608</v>
      </c>
      <c r="N19" s="30" t="str">
        <f t="shared" si="3"/>
        <v>ОДНОРОДНЫЕ</v>
      </c>
      <c r="O19" s="33">
        <f t="shared" si="5"/>
        <v>10492.5</v>
      </c>
    </row>
    <row r="20" spans="1:15" s="8" customFormat="1" ht="70.5" customHeight="1">
      <c r="A20" s="20">
        <v>7</v>
      </c>
      <c r="B20" s="37" t="s">
        <v>58</v>
      </c>
      <c r="C20" s="38" t="s">
        <v>24</v>
      </c>
      <c r="D20" s="38">
        <v>35</v>
      </c>
      <c r="E20" s="39">
        <v>283.4</v>
      </c>
      <c r="F20" s="39">
        <v>280.59</v>
      </c>
      <c r="G20" s="39">
        <v>281.15</v>
      </c>
      <c r="H20" s="33"/>
      <c r="I20" s="33"/>
      <c r="J20" s="33">
        <f t="shared" si="4"/>
        <v>281.7133333333333</v>
      </c>
      <c r="K20" s="32">
        <f t="shared" si="0"/>
        <v>3</v>
      </c>
      <c r="L20" s="32">
        <f t="shared" si="1"/>
        <v>1.4872906015016192</v>
      </c>
      <c r="M20" s="32">
        <f t="shared" si="2"/>
        <v>0.5279446960864304</v>
      </c>
      <c r="N20" s="30" t="str">
        <f t="shared" si="3"/>
        <v>ОДНОРОДНЫЕ</v>
      </c>
      <c r="O20" s="33">
        <f t="shared" si="5"/>
        <v>9859.966666666665</v>
      </c>
    </row>
    <row r="21" spans="1:15" s="8" customFormat="1" ht="38.25" customHeight="1">
      <c r="A21" s="21">
        <v>8</v>
      </c>
      <c r="B21" s="37" t="s">
        <v>64</v>
      </c>
      <c r="C21" s="38" t="s">
        <v>24</v>
      </c>
      <c r="D21" s="38">
        <v>85</v>
      </c>
      <c r="E21" s="39">
        <v>151.5</v>
      </c>
      <c r="F21" s="39">
        <v>150</v>
      </c>
      <c r="G21" s="39">
        <v>150.3</v>
      </c>
      <c r="H21" s="33"/>
      <c r="I21" s="33"/>
      <c r="J21" s="33">
        <f t="shared" si="4"/>
        <v>150.6</v>
      </c>
      <c r="K21" s="32">
        <f t="shared" si="0"/>
        <v>3</v>
      </c>
      <c r="L21" s="32">
        <f t="shared" si="1"/>
        <v>0.7937253933177272</v>
      </c>
      <c r="M21" s="32">
        <f t="shared" si="2"/>
        <v>0.5270420938364723</v>
      </c>
      <c r="N21" s="30" t="str">
        <f t="shared" si="3"/>
        <v>ОДНОРОДНЫЕ</v>
      </c>
      <c r="O21" s="33">
        <f t="shared" si="5"/>
        <v>12801</v>
      </c>
    </row>
    <row r="22" spans="1:15" s="8" customFormat="1" ht="39" customHeight="1">
      <c r="A22" s="21">
        <v>9</v>
      </c>
      <c r="B22" s="37" t="s">
        <v>46</v>
      </c>
      <c r="C22" s="38" t="s">
        <v>24</v>
      </c>
      <c r="D22" s="38">
        <v>45</v>
      </c>
      <c r="E22" s="39">
        <v>131.3</v>
      </c>
      <c r="F22" s="39">
        <v>130</v>
      </c>
      <c r="G22" s="39">
        <v>130.26</v>
      </c>
      <c r="H22" s="33"/>
      <c r="I22" s="33"/>
      <c r="J22" s="33">
        <f t="shared" si="4"/>
        <v>130.52</v>
      </c>
      <c r="K22" s="32">
        <f t="shared" si="0"/>
        <v>3</v>
      </c>
      <c r="L22" s="32">
        <f t="shared" si="1"/>
        <v>0.6878953408770558</v>
      </c>
      <c r="M22" s="32">
        <f t="shared" si="2"/>
        <v>0.5270420938377688</v>
      </c>
      <c r="N22" s="30" t="str">
        <f t="shared" si="3"/>
        <v>ОДНОРОДНЫЕ</v>
      </c>
      <c r="O22" s="33">
        <f t="shared" si="5"/>
        <v>5873.400000000001</v>
      </c>
    </row>
    <row r="23" spans="1:15" s="8" customFormat="1" ht="42" customHeight="1">
      <c r="A23" s="22">
        <v>10</v>
      </c>
      <c r="B23" s="37" t="s">
        <v>78</v>
      </c>
      <c r="C23" s="40" t="s">
        <v>34</v>
      </c>
      <c r="D23" s="38">
        <v>560</v>
      </c>
      <c r="E23" s="39">
        <v>38.098</v>
      </c>
      <c r="F23" s="39">
        <v>38</v>
      </c>
      <c r="G23" s="39">
        <v>38.066</v>
      </c>
      <c r="H23" s="33"/>
      <c r="I23" s="33"/>
      <c r="J23" s="33">
        <f t="shared" si="4"/>
        <v>38.05466666666667</v>
      </c>
      <c r="K23" s="32">
        <f t="shared" si="0"/>
        <v>3</v>
      </c>
      <c r="L23" s="32">
        <f t="shared" si="1"/>
        <v>0.04997332621842694</v>
      </c>
      <c r="M23" s="32">
        <f t="shared" si="2"/>
        <v>0.13131983694972216</v>
      </c>
      <c r="N23" s="30" t="str">
        <f t="shared" si="3"/>
        <v>ОДНОРОДНЫЕ</v>
      </c>
      <c r="O23" s="33">
        <f t="shared" si="5"/>
        <v>21310.613333333335</v>
      </c>
    </row>
    <row r="24" spans="1:15" s="8" customFormat="1" ht="69" customHeight="1">
      <c r="A24" s="22">
        <v>11</v>
      </c>
      <c r="B24" s="37" t="s">
        <v>57</v>
      </c>
      <c r="C24" s="40" t="s">
        <v>24</v>
      </c>
      <c r="D24" s="38">
        <v>15</v>
      </c>
      <c r="E24" s="39">
        <v>854.53</v>
      </c>
      <c r="F24" s="39">
        <v>846.06</v>
      </c>
      <c r="G24" s="39">
        <v>847.75</v>
      </c>
      <c r="H24" s="33"/>
      <c r="I24" s="33"/>
      <c r="J24" s="33">
        <f t="shared" si="4"/>
        <v>849.4466666666667</v>
      </c>
      <c r="K24" s="32">
        <f t="shared" si="0"/>
        <v>3</v>
      </c>
      <c r="L24" s="32">
        <f t="shared" si="1"/>
        <v>4.482659181014452</v>
      </c>
      <c r="M24" s="32">
        <f t="shared" si="2"/>
        <v>0.527715200602877</v>
      </c>
      <c r="N24" s="30" t="str">
        <f t="shared" si="3"/>
        <v>ОДНОРОДНЫЕ</v>
      </c>
      <c r="O24" s="33">
        <f t="shared" si="5"/>
        <v>12741.7</v>
      </c>
    </row>
    <row r="25" spans="1:15" s="8" customFormat="1" ht="40.5" customHeight="1">
      <c r="A25" s="21">
        <v>12</v>
      </c>
      <c r="B25" s="37" t="s">
        <v>53</v>
      </c>
      <c r="C25" s="38" t="s">
        <v>24</v>
      </c>
      <c r="D25" s="38">
        <v>210</v>
      </c>
      <c r="E25" s="39">
        <v>55.55</v>
      </c>
      <c r="F25" s="39">
        <v>55</v>
      </c>
      <c r="G25" s="39">
        <v>55.11</v>
      </c>
      <c r="H25" s="33"/>
      <c r="I25" s="33"/>
      <c r="J25" s="33">
        <f t="shared" si="4"/>
        <v>55.22</v>
      </c>
      <c r="K25" s="32">
        <f t="shared" si="0"/>
        <v>3</v>
      </c>
      <c r="L25" s="32">
        <f t="shared" si="1"/>
        <v>0.2910326442176875</v>
      </c>
      <c r="M25" s="32">
        <f t="shared" si="2"/>
        <v>0.5270420938386228</v>
      </c>
      <c r="N25" s="30" t="str">
        <f t="shared" si="3"/>
        <v>ОДНОРОДНЫЕ</v>
      </c>
      <c r="O25" s="33">
        <f t="shared" si="5"/>
        <v>11596.199999999999</v>
      </c>
    </row>
    <row r="26" spans="1:15" s="10" customFormat="1" ht="38.25" customHeight="1">
      <c r="A26" s="24">
        <v>13</v>
      </c>
      <c r="B26" s="37" t="s">
        <v>54</v>
      </c>
      <c r="C26" s="38" t="s">
        <v>24</v>
      </c>
      <c r="D26" s="38">
        <v>60</v>
      </c>
      <c r="E26" s="39">
        <v>96.83</v>
      </c>
      <c r="F26" s="39">
        <v>95.87</v>
      </c>
      <c r="G26" s="39">
        <v>96.06</v>
      </c>
      <c r="H26" s="33"/>
      <c r="I26" s="33"/>
      <c r="J26" s="33">
        <f t="shared" si="4"/>
        <v>96.25333333333333</v>
      </c>
      <c r="K26" s="32">
        <f t="shared" si="0"/>
        <v>3</v>
      </c>
      <c r="L26" s="32">
        <f t="shared" si="1"/>
        <v>0.5083633870906951</v>
      </c>
      <c r="M26" s="32">
        <f t="shared" si="2"/>
        <v>0.5281514618617833</v>
      </c>
      <c r="N26" s="30" t="str">
        <f t="shared" si="3"/>
        <v>ОДНОРОДНЫЕ</v>
      </c>
      <c r="O26" s="33">
        <f t="shared" si="5"/>
        <v>5775.2</v>
      </c>
    </row>
    <row r="27" spans="1:15" s="10" customFormat="1" ht="42" customHeight="1">
      <c r="A27" s="24">
        <v>14</v>
      </c>
      <c r="B27" s="37" t="s">
        <v>79</v>
      </c>
      <c r="C27" s="38" t="s">
        <v>34</v>
      </c>
      <c r="D27" s="38">
        <v>1200</v>
      </c>
      <c r="E27" s="39">
        <v>3.37</v>
      </c>
      <c r="F27" s="39">
        <v>3.333</v>
      </c>
      <c r="G27" s="39">
        <v>3.34</v>
      </c>
      <c r="H27" s="33"/>
      <c r="I27" s="33"/>
      <c r="J27" s="33">
        <f t="shared" si="4"/>
        <v>3.3476666666666666</v>
      </c>
      <c r="K27" s="32">
        <f t="shared" si="0"/>
        <v>3</v>
      </c>
      <c r="L27" s="32">
        <f t="shared" si="1"/>
        <v>0.019655363983740775</v>
      </c>
      <c r="M27" s="32">
        <f t="shared" si="2"/>
        <v>0.587136233707282</v>
      </c>
      <c r="N27" s="30" t="str">
        <f t="shared" si="3"/>
        <v>ОДНОРОДНЫЕ</v>
      </c>
      <c r="O27" s="33">
        <f t="shared" si="5"/>
        <v>4017.2</v>
      </c>
    </row>
    <row r="28" spans="1:15" s="10" customFormat="1" ht="32.25" customHeight="1">
      <c r="A28" s="24">
        <v>15</v>
      </c>
      <c r="B28" s="37" t="s">
        <v>65</v>
      </c>
      <c r="C28" s="38" t="s">
        <v>24</v>
      </c>
      <c r="D28" s="38">
        <v>160</v>
      </c>
      <c r="E28" s="39">
        <v>75.75</v>
      </c>
      <c r="F28" s="39">
        <v>75</v>
      </c>
      <c r="G28" s="39">
        <v>75.15</v>
      </c>
      <c r="H28" s="33"/>
      <c r="I28" s="33"/>
      <c r="J28" s="33">
        <f t="shared" si="4"/>
        <v>75.3</v>
      </c>
      <c r="K28" s="32">
        <f t="shared" si="0"/>
        <v>3</v>
      </c>
      <c r="L28" s="32">
        <f t="shared" si="1"/>
        <v>0.3968626966588636</v>
      </c>
      <c r="M28" s="32">
        <f t="shared" si="2"/>
        <v>0.5270420938364723</v>
      </c>
      <c r="N28" s="30" t="str">
        <f t="shared" si="3"/>
        <v>ОДНОРОДНЫЕ</v>
      </c>
      <c r="O28" s="33">
        <f t="shared" si="5"/>
        <v>12048</v>
      </c>
    </row>
    <row r="29" spans="1:15" s="18" customFormat="1" ht="31.5" customHeight="1">
      <c r="A29" s="24">
        <v>16</v>
      </c>
      <c r="B29" s="37" t="s">
        <v>35</v>
      </c>
      <c r="C29" s="38" t="s">
        <v>24</v>
      </c>
      <c r="D29" s="38">
        <v>80</v>
      </c>
      <c r="E29" s="39">
        <v>80.1</v>
      </c>
      <c r="F29" s="39">
        <v>79.3</v>
      </c>
      <c r="G29" s="39">
        <v>79.46</v>
      </c>
      <c r="H29" s="33"/>
      <c r="I29" s="33"/>
      <c r="J29" s="33">
        <f t="shared" si="4"/>
        <v>79.61999999999999</v>
      </c>
      <c r="K29" s="32">
        <f t="shared" si="0"/>
        <v>3</v>
      </c>
      <c r="L29" s="32">
        <f t="shared" si="1"/>
        <v>0.42332020977306395</v>
      </c>
      <c r="M29" s="32">
        <f t="shared" si="2"/>
        <v>0.5316757218953329</v>
      </c>
      <c r="N29" s="30" t="str">
        <f t="shared" si="3"/>
        <v>ОДНОРОДНЫЕ</v>
      </c>
      <c r="O29" s="33">
        <f t="shared" si="5"/>
        <v>6369.599999999999</v>
      </c>
    </row>
    <row r="30" spans="1:15" ht="57" customHeight="1">
      <c r="A30" s="24">
        <v>17</v>
      </c>
      <c r="B30" s="37" t="s">
        <v>29</v>
      </c>
      <c r="C30" s="38" t="s">
        <v>24</v>
      </c>
      <c r="D30" s="38">
        <v>900</v>
      </c>
      <c r="E30" s="37">
        <v>61.16</v>
      </c>
      <c r="F30" s="37">
        <v>60.55</v>
      </c>
      <c r="G30" s="37">
        <v>60.67</v>
      </c>
      <c r="H30" s="36"/>
      <c r="I30" s="33"/>
      <c r="J30" s="33">
        <f t="shared" si="4"/>
        <v>60.79333333333333</v>
      </c>
      <c r="K30" s="32">
        <f t="shared" si="0"/>
        <v>3</v>
      </c>
      <c r="L30" s="32">
        <f t="shared" si="1"/>
        <v>0.3231614663506043</v>
      </c>
      <c r="M30" s="32">
        <f t="shared" si="2"/>
        <v>0.5315738562626455</v>
      </c>
      <c r="N30" s="30" t="str">
        <f t="shared" si="3"/>
        <v>ОДНОРОДНЫЕ</v>
      </c>
      <c r="O30" s="33">
        <f t="shared" si="5"/>
        <v>54714</v>
      </c>
    </row>
    <row r="31" spans="1:15" ht="57" customHeight="1">
      <c r="A31" s="23">
        <v>18</v>
      </c>
      <c r="B31" s="37" t="s">
        <v>66</v>
      </c>
      <c r="C31" s="40" t="s">
        <v>24</v>
      </c>
      <c r="D31" s="38">
        <v>2</v>
      </c>
      <c r="E31" s="37">
        <v>969</v>
      </c>
      <c r="F31" s="37">
        <v>966.17</v>
      </c>
      <c r="G31" s="37">
        <v>968.1</v>
      </c>
      <c r="H31" s="36"/>
      <c r="I31" s="33"/>
      <c r="J31" s="33">
        <f t="shared" si="4"/>
        <v>967.7566666666667</v>
      </c>
      <c r="K31" s="32">
        <f t="shared" si="0"/>
        <v>3</v>
      </c>
      <c r="L31" s="32">
        <f t="shared" si="1"/>
        <v>1.4459022558346852</v>
      </c>
      <c r="M31" s="32">
        <f t="shared" si="2"/>
        <v>0.1494076254535078</v>
      </c>
      <c r="N31" s="30" t="str">
        <f t="shared" si="3"/>
        <v>ОДНОРОДНЫЕ</v>
      </c>
      <c r="O31" s="33">
        <f t="shared" si="5"/>
        <v>1935.5133333333333</v>
      </c>
    </row>
    <row r="32" spans="1:15" ht="38.25" customHeight="1">
      <c r="A32" s="24">
        <v>19</v>
      </c>
      <c r="B32" s="37" t="s">
        <v>28</v>
      </c>
      <c r="C32" s="38" t="s">
        <v>24</v>
      </c>
      <c r="D32" s="38">
        <v>50</v>
      </c>
      <c r="E32" s="39">
        <v>21.94</v>
      </c>
      <c r="F32" s="39">
        <v>21.73</v>
      </c>
      <c r="G32" s="39">
        <v>21.77</v>
      </c>
      <c r="H32" s="33"/>
      <c r="I32" s="33"/>
      <c r="J32" s="33">
        <f t="shared" si="4"/>
        <v>21.813333333333333</v>
      </c>
      <c r="K32" s="32">
        <f t="shared" si="0"/>
        <v>3</v>
      </c>
      <c r="L32" s="32">
        <f t="shared" si="1"/>
        <v>0.11150485789118553</v>
      </c>
      <c r="M32" s="32">
        <f t="shared" si="2"/>
        <v>0.5111775270072686</v>
      </c>
      <c r="N32" s="30" t="str">
        <f t="shared" si="3"/>
        <v>ОДНОРОДНЫЕ</v>
      </c>
      <c r="O32" s="33">
        <f t="shared" si="5"/>
        <v>1090.6666666666665</v>
      </c>
    </row>
    <row r="33" spans="1:15" ht="36.75" customHeight="1">
      <c r="A33" s="24">
        <v>20</v>
      </c>
      <c r="B33" s="37" t="s">
        <v>52</v>
      </c>
      <c r="C33" s="38" t="s">
        <v>24</v>
      </c>
      <c r="D33" s="38">
        <v>15</v>
      </c>
      <c r="E33" s="37">
        <v>77.63</v>
      </c>
      <c r="F33" s="39">
        <v>76.86</v>
      </c>
      <c r="G33" s="39">
        <v>77.01</v>
      </c>
      <c r="H33" s="33"/>
      <c r="I33" s="33"/>
      <c r="J33" s="33">
        <f t="shared" si="4"/>
        <v>77.16666666666667</v>
      </c>
      <c r="K33" s="32">
        <f t="shared" si="0"/>
        <v>3</v>
      </c>
      <c r="L33" s="32">
        <f t="shared" si="1"/>
        <v>0.40820746359440246</v>
      </c>
      <c r="M33" s="32">
        <f t="shared" si="2"/>
        <v>0.5289945532540853</v>
      </c>
      <c r="N33" s="30" t="str">
        <f t="shared" si="3"/>
        <v>ОДНОРОДНЫЕ</v>
      </c>
      <c r="O33" s="33">
        <f t="shared" si="5"/>
        <v>1157.5</v>
      </c>
    </row>
    <row r="34" spans="1:15" ht="38.25" customHeight="1">
      <c r="A34" s="24">
        <v>21</v>
      </c>
      <c r="B34" s="37" t="s">
        <v>67</v>
      </c>
      <c r="C34" s="38" t="s">
        <v>24</v>
      </c>
      <c r="D34" s="38">
        <v>5</v>
      </c>
      <c r="E34" s="39">
        <v>174.36</v>
      </c>
      <c r="F34" s="39">
        <v>172.63</v>
      </c>
      <c r="G34" s="39">
        <v>172.98</v>
      </c>
      <c r="H34" s="33"/>
      <c r="I34" s="33"/>
      <c r="J34" s="33">
        <f t="shared" si="4"/>
        <v>173.32333333333335</v>
      </c>
      <c r="K34" s="32">
        <f t="shared" si="0"/>
        <v>3</v>
      </c>
      <c r="L34" s="32">
        <f t="shared" si="1"/>
        <v>0.9146766277352631</v>
      </c>
      <c r="M34" s="32">
        <f t="shared" si="2"/>
        <v>0.5277285003376713</v>
      </c>
      <c r="N34" s="30" t="str">
        <f t="shared" si="3"/>
        <v>ОДНОРОДНЫЕ</v>
      </c>
      <c r="O34" s="33">
        <f t="shared" si="5"/>
        <v>866.6166666666668</v>
      </c>
    </row>
    <row r="35" spans="1:15" ht="63" customHeight="1">
      <c r="A35" s="24">
        <v>22</v>
      </c>
      <c r="B35" s="37" t="s">
        <v>68</v>
      </c>
      <c r="C35" s="38" t="s">
        <v>24</v>
      </c>
      <c r="D35" s="38">
        <v>2</v>
      </c>
      <c r="E35" s="39">
        <v>151.5</v>
      </c>
      <c r="F35" s="39">
        <v>150</v>
      </c>
      <c r="G35" s="39">
        <v>150.3</v>
      </c>
      <c r="H35" s="33"/>
      <c r="I35" s="33"/>
      <c r="J35" s="33">
        <f t="shared" si="4"/>
        <v>150.6</v>
      </c>
      <c r="K35" s="32">
        <f t="shared" si="0"/>
        <v>3</v>
      </c>
      <c r="L35" s="32">
        <f t="shared" si="1"/>
        <v>0.7937253933177272</v>
      </c>
      <c r="M35" s="32">
        <f t="shared" si="2"/>
        <v>0.5270420938364723</v>
      </c>
      <c r="N35" s="30" t="str">
        <f t="shared" si="3"/>
        <v>ОДНОРОДНЫЕ</v>
      </c>
      <c r="O35" s="33">
        <f t="shared" si="5"/>
        <v>301.2</v>
      </c>
    </row>
    <row r="36" spans="1:15" ht="39" customHeight="1" hidden="1">
      <c r="A36" s="24">
        <v>23</v>
      </c>
      <c r="B36" s="37"/>
      <c r="C36" s="38" t="s">
        <v>24</v>
      </c>
      <c r="D36" s="38"/>
      <c r="E36" s="39"/>
      <c r="F36" s="39"/>
      <c r="G36" s="39"/>
      <c r="H36" s="33"/>
      <c r="I36" s="33"/>
      <c r="J36" s="33" t="e">
        <f t="shared" si="4"/>
        <v>#DIV/0!</v>
      </c>
      <c r="K36" s="32">
        <f t="shared" si="0"/>
        <v>0</v>
      </c>
      <c r="L36" s="32" t="e">
        <f t="shared" si="1"/>
        <v>#DIV/0!</v>
      </c>
      <c r="M36" s="32" t="e">
        <f t="shared" si="2"/>
        <v>#DIV/0!</v>
      </c>
      <c r="N36" s="30" t="e">
        <f t="shared" si="3"/>
        <v>#DIV/0!</v>
      </c>
      <c r="O36" s="33" t="e">
        <f t="shared" si="5"/>
        <v>#DIV/0!</v>
      </c>
    </row>
    <row r="37" spans="1:15" ht="35.25" customHeight="1" hidden="1">
      <c r="A37" s="24">
        <v>24</v>
      </c>
      <c r="B37" s="37"/>
      <c r="C37" s="38" t="s">
        <v>24</v>
      </c>
      <c r="D37" s="38"/>
      <c r="E37" s="39"/>
      <c r="F37" s="39"/>
      <c r="G37" s="39"/>
      <c r="H37" s="33"/>
      <c r="I37" s="33"/>
      <c r="J37" s="33" t="e">
        <f t="shared" si="4"/>
        <v>#DIV/0!</v>
      </c>
      <c r="K37" s="32">
        <f t="shared" si="0"/>
        <v>0</v>
      </c>
      <c r="L37" s="32" t="e">
        <f t="shared" si="1"/>
        <v>#DIV/0!</v>
      </c>
      <c r="M37" s="32" t="e">
        <f t="shared" si="2"/>
        <v>#DIV/0!</v>
      </c>
      <c r="N37" s="30" t="e">
        <f t="shared" si="3"/>
        <v>#DIV/0!</v>
      </c>
      <c r="O37" s="33" t="e">
        <f t="shared" si="5"/>
        <v>#DIV/0!</v>
      </c>
    </row>
    <row r="38" spans="1:15" ht="57.75" customHeight="1" hidden="1">
      <c r="A38" s="24">
        <v>25</v>
      </c>
      <c r="B38" s="37"/>
      <c r="C38" s="38" t="s">
        <v>24</v>
      </c>
      <c r="D38" s="38"/>
      <c r="E38" s="39"/>
      <c r="F38" s="39"/>
      <c r="G38" s="39"/>
      <c r="H38" s="33"/>
      <c r="I38" s="33"/>
      <c r="J38" s="33" t="e">
        <f t="shared" si="4"/>
        <v>#DIV/0!</v>
      </c>
      <c r="K38" s="32">
        <f t="shared" si="0"/>
        <v>0</v>
      </c>
      <c r="L38" s="32" t="e">
        <f t="shared" si="1"/>
        <v>#DIV/0!</v>
      </c>
      <c r="M38" s="32" t="e">
        <f t="shared" si="2"/>
        <v>#DIV/0!</v>
      </c>
      <c r="N38" s="30" t="e">
        <f t="shared" si="3"/>
        <v>#DIV/0!</v>
      </c>
      <c r="O38" s="33" t="e">
        <f t="shared" si="5"/>
        <v>#DIV/0!</v>
      </c>
    </row>
    <row r="39" spans="1:15" ht="49.5" customHeight="1" hidden="1">
      <c r="A39" s="24">
        <v>26</v>
      </c>
      <c r="B39" s="37"/>
      <c r="C39" s="38" t="s">
        <v>24</v>
      </c>
      <c r="D39" s="38"/>
      <c r="E39" s="39"/>
      <c r="F39" s="39"/>
      <c r="G39" s="39"/>
      <c r="H39" s="33"/>
      <c r="I39" s="33"/>
      <c r="J39" s="33" t="e">
        <f t="shared" si="4"/>
        <v>#DIV/0!</v>
      </c>
      <c r="K39" s="32">
        <f t="shared" si="0"/>
        <v>0</v>
      </c>
      <c r="L39" s="32" t="e">
        <f t="shared" si="1"/>
        <v>#DIV/0!</v>
      </c>
      <c r="M39" s="32" t="e">
        <f t="shared" si="2"/>
        <v>#DIV/0!</v>
      </c>
      <c r="N39" s="30" t="e">
        <f t="shared" si="3"/>
        <v>#DIV/0!</v>
      </c>
      <c r="O39" s="33" t="e">
        <f t="shared" si="5"/>
        <v>#DIV/0!</v>
      </c>
    </row>
    <row r="40" spans="1:15" ht="64.5" customHeight="1" hidden="1">
      <c r="A40" s="24">
        <v>27</v>
      </c>
      <c r="B40" s="37"/>
      <c r="C40" s="38" t="s">
        <v>24</v>
      </c>
      <c r="D40" s="38"/>
      <c r="E40" s="39"/>
      <c r="F40" s="39"/>
      <c r="G40" s="39"/>
      <c r="H40" s="33"/>
      <c r="I40" s="33"/>
      <c r="J40" s="33" t="e">
        <f t="shared" si="4"/>
        <v>#DIV/0!</v>
      </c>
      <c r="K40" s="32">
        <f t="shared" si="0"/>
        <v>0</v>
      </c>
      <c r="L40" s="32" t="e">
        <f t="shared" si="1"/>
        <v>#DIV/0!</v>
      </c>
      <c r="M40" s="32" t="e">
        <f t="shared" si="2"/>
        <v>#DIV/0!</v>
      </c>
      <c r="N40" s="30" t="e">
        <f t="shared" si="3"/>
        <v>#DIV/0!</v>
      </c>
      <c r="O40" s="33" t="e">
        <f t="shared" si="5"/>
        <v>#DIV/0!</v>
      </c>
    </row>
    <row r="41" spans="1:15" ht="63" hidden="1">
      <c r="A41" s="24">
        <v>28</v>
      </c>
      <c r="B41" s="37" t="s">
        <v>30</v>
      </c>
      <c r="C41" s="38" t="s">
        <v>24</v>
      </c>
      <c r="D41" s="38"/>
      <c r="E41" s="39"/>
      <c r="F41" s="39"/>
      <c r="G41" s="39"/>
      <c r="H41" s="33"/>
      <c r="I41" s="33"/>
      <c r="J41" s="33" t="e">
        <f t="shared" si="4"/>
        <v>#DIV/0!</v>
      </c>
      <c r="K41" s="32">
        <f t="shared" si="0"/>
        <v>0</v>
      </c>
      <c r="L41" s="32" t="e">
        <f t="shared" si="1"/>
        <v>#DIV/0!</v>
      </c>
      <c r="M41" s="32" t="e">
        <f t="shared" si="2"/>
        <v>#DIV/0!</v>
      </c>
      <c r="N41" s="30" t="e">
        <f t="shared" si="3"/>
        <v>#DIV/0!</v>
      </c>
      <c r="O41" s="33" t="e">
        <f t="shared" si="5"/>
        <v>#DIV/0!</v>
      </c>
    </row>
    <row r="42" spans="1:15" ht="15" customHeight="1" hidden="1">
      <c r="A42" s="24"/>
      <c r="B42" s="37"/>
      <c r="C42" s="38" t="s">
        <v>24</v>
      </c>
      <c r="D42" s="38"/>
      <c r="E42" s="39"/>
      <c r="F42" s="39"/>
      <c r="G42" s="39"/>
      <c r="H42" s="33"/>
      <c r="I42" s="33"/>
      <c r="J42" s="33" t="e">
        <f t="shared" si="4"/>
        <v>#DIV/0!</v>
      </c>
      <c r="K42" s="32">
        <f t="shared" si="0"/>
        <v>0</v>
      </c>
      <c r="L42" s="32" t="e">
        <f t="shared" si="1"/>
        <v>#DIV/0!</v>
      </c>
      <c r="M42" s="32" t="e">
        <f t="shared" si="2"/>
        <v>#DIV/0!</v>
      </c>
      <c r="N42" s="30" t="e">
        <f t="shared" si="3"/>
        <v>#DIV/0!</v>
      </c>
      <c r="O42" s="33" t="e">
        <f t="shared" si="5"/>
        <v>#DIV/0!</v>
      </c>
    </row>
    <row r="43" spans="1:15" ht="15" customHeight="1" hidden="1">
      <c r="A43" s="24"/>
      <c r="B43" s="37"/>
      <c r="C43" s="38" t="s">
        <v>24</v>
      </c>
      <c r="D43" s="38"/>
      <c r="E43" s="39"/>
      <c r="F43" s="39"/>
      <c r="G43" s="39"/>
      <c r="H43" s="33"/>
      <c r="I43" s="33"/>
      <c r="J43" s="33" t="e">
        <f t="shared" si="4"/>
        <v>#DIV/0!</v>
      </c>
      <c r="K43" s="32">
        <f t="shared" si="0"/>
        <v>0</v>
      </c>
      <c r="L43" s="32" t="e">
        <f t="shared" si="1"/>
        <v>#DIV/0!</v>
      </c>
      <c r="M43" s="32" t="e">
        <f t="shared" si="2"/>
        <v>#DIV/0!</v>
      </c>
      <c r="N43" s="30" t="e">
        <f t="shared" si="3"/>
        <v>#DIV/0!</v>
      </c>
      <c r="O43" s="33" t="e">
        <f t="shared" si="5"/>
        <v>#DIV/0!</v>
      </c>
    </row>
    <row r="44" spans="1:15" ht="15" customHeight="1" hidden="1">
      <c r="A44" s="24"/>
      <c r="B44" s="37"/>
      <c r="C44" s="38" t="s">
        <v>24</v>
      </c>
      <c r="D44" s="38"/>
      <c r="E44" s="39"/>
      <c r="F44" s="39"/>
      <c r="G44" s="39"/>
      <c r="H44" s="33"/>
      <c r="I44" s="33"/>
      <c r="J44" s="33" t="e">
        <f t="shared" si="4"/>
        <v>#DIV/0!</v>
      </c>
      <c r="K44" s="32">
        <f t="shared" si="0"/>
        <v>0</v>
      </c>
      <c r="L44" s="32" t="e">
        <f t="shared" si="1"/>
        <v>#DIV/0!</v>
      </c>
      <c r="M44" s="32" t="e">
        <f t="shared" si="2"/>
        <v>#DIV/0!</v>
      </c>
      <c r="N44" s="30" t="e">
        <f t="shared" si="3"/>
        <v>#DIV/0!</v>
      </c>
      <c r="O44" s="33" t="e">
        <f t="shared" si="5"/>
        <v>#DIV/0!</v>
      </c>
    </row>
    <row r="45" spans="1:15" ht="15" customHeight="1" hidden="1">
      <c r="A45" s="24"/>
      <c r="B45" s="37"/>
      <c r="C45" s="38" t="s">
        <v>24</v>
      </c>
      <c r="D45" s="38"/>
      <c r="E45" s="39"/>
      <c r="F45" s="39"/>
      <c r="G45" s="39"/>
      <c r="H45" s="33"/>
      <c r="I45" s="33"/>
      <c r="J45" s="33" t="e">
        <f t="shared" si="4"/>
        <v>#DIV/0!</v>
      </c>
      <c r="K45" s="32">
        <f t="shared" si="0"/>
        <v>0</v>
      </c>
      <c r="L45" s="32" t="e">
        <f t="shared" si="1"/>
        <v>#DIV/0!</v>
      </c>
      <c r="M45" s="32" t="e">
        <f t="shared" si="2"/>
        <v>#DIV/0!</v>
      </c>
      <c r="N45" s="30" t="e">
        <f t="shared" si="3"/>
        <v>#DIV/0!</v>
      </c>
      <c r="O45" s="33" t="e">
        <f t="shared" si="5"/>
        <v>#DIV/0!</v>
      </c>
    </row>
    <row r="46" spans="1:15" ht="15" customHeight="1" hidden="1">
      <c r="A46" s="24"/>
      <c r="B46" s="37"/>
      <c r="C46" s="38" t="s">
        <v>24</v>
      </c>
      <c r="D46" s="38"/>
      <c r="E46" s="39"/>
      <c r="F46" s="39"/>
      <c r="G46" s="39"/>
      <c r="H46" s="33"/>
      <c r="I46" s="33"/>
      <c r="J46" s="33" t="e">
        <f t="shared" si="4"/>
        <v>#DIV/0!</v>
      </c>
      <c r="K46" s="32">
        <f t="shared" si="0"/>
        <v>0</v>
      </c>
      <c r="L46" s="32" t="e">
        <f t="shared" si="1"/>
        <v>#DIV/0!</v>
      </c>
      <c r="M46" s="32" t="e">
        <f t="shared" si="2"/>
        <v>#DIV/0!</v>
      </c>
      <c r="N46" s="30" t="e">
        <f t="shared" si="3"/>
        <v>#DIV/0!</v>
      </c>
      <c r="O46" s="33" t="e">
        <f t="shared" si="5"/>
        <v>#DIV/0!</v>
      </c>
    </row>
    <row r="47" spans="1:15" ht="37.5" customHeight="1">
      <c r="A47" s="27">
        <v>23</v>
      </c>
      <c r="B47" s="37" t="s">
        <v>69</v>
      </c>
      <c r="C47" s="38" t="s">
        <v>24</v>
      </c>
      <c r="D47" s="38">
        <v>30</v>
      </c>
      <c r="E47" s="39">
        <v>473.54</v>
      </c>
      <c r="F47" s="39">
        <v>468.84</v>
      </c>
      <c r="G47" s="39">
        <v>469.78</v>
      </c>
      <c r="H47" s="33"/>
      <c r="I47" s="33"/>
      <c r="J47" s="33">
        <f t="shared" si="4"/>
        <v>470.71999999999997</v>
      </c>
      <c r="K47" s="32">
        <f t="shared" si="0"/>
        <v>3</v>
      </c>
      <c r="L47" s="32">
        <f t="shared" si="1"/>
        <v>2.4870062324138593</v>
      </c>
      <c r="M47" s="32">
        <f t="shared" si="2"/>
        <v>0.5283408889390422</v>
      </c>
      <c r="N47" s="30" t="str">
        <f t="shared" si="3"/>
        <v>ОДНОРОДНЫЕ</v>
      </c>
      <c r="O47" s="33">
        <f t="shared" si="5"/>
        <v>14121.599999999999</v>
      </c>
    </row>
    <row r="48" spans="1:15" ht="33" customHeight="1">
      <c r="A48" s="27">
        <v>24</v>
      </c>
      <c r="B48" s="37" t="s">
        <v>70</v>
      </c>
      <c r="C48" s="38" t="s">
        <v>24</v>
      </c>
      <c r="D48" s="38">
        <v>30</v>
      </c>
      <c r="E48" s="39">
        <v>966</v>
      </c>
      <c r="F48" s="39">
        <v>962.52</v>
      </c>
      <c r="G48" s="39">
        <v>964.45</v>
      </c>
      <c r="H48" s="33"/>
      <c r="I48" s="33"/>
      <c r="J48" s="33">
        <f t="shared" si="4"/>
        <v>964.3233333333334</v>
      </c>
      <c r="K48" s="32">
        <f t="shared" si="0"/>
        <v>3</v>
      </c>
      <c r="L48" s="32">
        <f t="shared" si="1"/>
        <v>1.7434544253341848</v>
      </c>
      <c r="M48" s="32">
        <f t="shared" si="2"/>
        <v>0.18079562788423503</v>
      </c>
      <c r="N48" s="30" t="str">
        <f t="shared" si="3"/>
        <v>ОДНОРОДНЫЕ</v>
      </c>
      <c r="O48" s="33">
        <f t="shared" si="5"/>
        <v>28929.7</v>
      </c>
    </row>
    <row r="49" spans="1:15" ht="36" customHeight="1">
      <c r="A49" s="27">
        <v>25</v>
      </c>
      <c r="B49" s="37" t="s">
        <v>71</v>
      </c>
      <c r="C49" s="38" t="s">
        <v>24</v>
      </c>
      <c r="D49" s="38">
        <v>12</v>
      </c>
      <c r="E49" s="39">
        <v>40.31</v>
      </c>
      <c r="F49" s="39">
        <v>39.91</v>
      </c>
      <c r="G49" s="39">
        <v>39.99</v>
      </c>
      <c r="H49" s="33"/>
      <c r="I49" s="33"/>
      <c r="J49" s="33">
        <f t="shared" si="4"/>
        <v>40.07</v>
      </c>
      <c r="K49" s="32">
        <f t="shared" si="0"/>
        <v>3</v>
      </c>
      <c r="L49" s="32">
        <f t="shared" si="1"/>
        <v>0.21166010488438347</v>
      </c>
      <c r="M49" s="32">
        <f t="shared" si="2"/>
        <v>0.528225866943807</v>
      </c>
      <c r="N49" s="30" t="str">
        <f t="shared" si="3"/>
        <v>ОДНОРОДНЫЕ</v>
      </c>
      <c r="O49" s="33">
        <f t="shared" si="5"/>
        <v>480.84000000000003</v>
      </c>
    </row>
    <row r="50" spans="1:15" ht="84.75" customHeight="1">
      <c r="A50" s="29">
        <v>26</v>
      </c>
      <c r="B50" s="37" t="s">
        <v>47</v>
      </c>
      <c r="C50" s="40" t="s">
        <v>24</v>
      </c>
      <c r="D50" s="38">
        <v>20</v>
      </c>
      <c r="E50" s="39">
        <v>359.56</v>
      </c>
      <c r="F50" s="39">
        <v>356</v>
      </c>
      <c r="G50" s="39">
        <v>356.71</v>
      </c>
      <c r="H50" s="33"/>
      <c r="I50" s="33"/>
      <c r="J50" s="33">
        <f t="shared" si="4"/>
        <v>357.42333333333335</v>
      </c>
      <c r="K50" s="32">
        <f t="shared" si="0"/>
        <v>3</v>
      </c>
      <c r="L50" s="32">
        <f t="shared" si="1"/>
        <v>1.8841532138690251</v>
      </c>
      <c r="M50" s="32">
        <f t="shared" si="2"/>
        <v>0.5271489122708903</v>
      </c>
      <c r="N50" s="30" t="str">
        <f t="shared" si="3"/>
        <v>ОДНОРОДНЫЕ</v>
      </c>
      <c r="O50" s="33">
        <f t="shared" si="5"/>
        <v>7148.466666666667</v>
      </c>
    </row>
    <row r="51" spans="1:15" ht="38.25" customHeight="1">
      <c r="A51" s="27">
        <v>27</v>
      </c>
      <c r="B51" s="37" t="s">
        <v>72</v>
      </c>
      <c r="C51" s="38" t="s">
        <v>24</v>
      </c>
      <c r="D51" s="38">
        <v>25</v>
      </c>
      <c r="E51" s="39">
        <v>282.8</v>
      </c>
      <c r="F51" s="39">
        <v>280</v>
      </c>
      <c r="G51" s="39">
        <v>280.56</v>
      </c>
      <c r="H51" s="33"/>
      <c r="I51" s="33"/>
      <c r="J51" s="33">
        <f t="shared" si="4"/>
        <v>281.11999999999995</v>
      </c>
      <c r="K51" s="32">
        <f t="shared" si="0"/>
        <v>3</v>
      </c>
      <c r="L51" s="32">
        <f t="shared" si="1"/>
        <v>1.4816207342115553</v>
      </c>
      <c r="M51" s="32">
        <f t="shared" si="2"/>
        <v>0.5270420938430405</v>
      </c>
      <c r="N51" s="30" t="str">
        <f t="shared" si="3"/>
        <v>ОДНОРОДНЫЕ</v>
      </c>
      <c r="O51" s="33">
        <f t="shared" si="5"/>
        <v>7027.999999999999</v>
      </c>
    </row>
    <row r="52" spans="1:15" ht="51" customHeight="1">
      <c r="A52" s="27">
        <v>28</v>
      </c>
      <c r="B52" s="37" t="s">
        <v>55</v>
      </c>
      <c r="C52" s="38" t="s">
        <v>24</v>
      </c>
      <c r="D52" s="38">
        <v>260</v>
      </c>
      <c r="E52" s="39">
        <v>66</v>
      </c>
      <c r="F52" s="39">
        <v>65.25</v>
      </c>
      <c r="G52" s="39">
        <v>65.38</v>
      </c>
      <c r="H52" s="33"/>
      <c r="I52" s="33"/>
      <c r="J52" s="33">
        <f t="shared" si="4"/>
        <v>65.54333333333334</v>
      </c>
      <c r="K52" s="32">
        <f t="shared" si="0"/>
        <v>3</v>
      </c>
      <c r="L52" s="32">
        <f t="shared" si="1"/>
        <v>0.40079088479274705</v>
      </c>
      <c r="M52" s="32">
        <f t="shared" si="2"/>
        <v>0.6114899325526324</v>
      </c>
      <c r="N52" s="30" t="str">
        <f t="shared" si="3"/>
        <v>ОДНОРОДНЫЕ</v>
      </c>
      <c r="O52" s="33">
        <f t="shared" si="5"/>
        <v>17041.266666666666</v>
      </c>
    </row>
    <row r="53" spans="1:15" ht="47.25" customHeight="1">
      <c r="A53" s="27">
        <v>29</v>
      </c>
      <c r="B53" s="37" t="s">
        <v>49</v>
      </c>
      <c r="C53" s="38" t="s">
        <v>24</v>
      </c>
      <c r="D53" s="38">
        <v>10</v>
      </c>
      <c r="E53" s="39">
        <v>98</v>
      </c>
      <c r="F53" s="39">
        <v>95.38</v>
      </c>
      <c r="G53" s="39">
        <v>95.57</v>
      </c>
      <c r="H53" s="33"/>
      <c r="I53" s="33"/>
      <c r="J53" s="33">
        <f t="shared" si="4"/>
        <v>96.31666666666666</v>
      </c>
      <c r="K53" s="32">
        <f t="shared" si="0"/>
        <v>3</v>
      </c>
      <c r="L53" s="32">
        <f t="shared" si="1"/>
        <v>1.4609015481318797</v>
      </c>
      <c r="M53" s="32">
        <f t="shared" si="2"/>
        <v>1.5167692141877969</v>
      </c>
      <c r="N53" s="30" t="str">
        <f t="shared" si="3"/>
        <v>ОДНОРОДНЫЕ</v>
      </c>
      <c r="O53" s="33">
        <f t="shared" si="5"/>
        <v>963.1666666666666</v>
      </c>
    </row>
    <row r="54" spans="1:15" ht="44.25" customHeight="1">
      <c r="A54" s="27">
        <v>30</v>
      </c>
      <c r="B54" s="37" t="s">
        <v>80</v>
      </c>
      <c r="C54" s="38" t="s">
        <v>34</v>
      </c>
      <c r="D54" s="38">
        <v>560</v>
      </c>
      <c r="E54" s="39">
        <v>6.493</v>
      </c>
      <c r="F54" s="39">
        <v>6.43</v>
      </c>
      <c r="G54" s="39">
        <v>6.441</v>
      </c>
      <c r="H54" s="33"/>
      <c r="I54" s="33"/>
      <c r="J54" s="33">
        <f t="shared" si="4"/>
        <v>6.454666666666667</v>
      </c>
      <c r="K54" s="32">
        <f t="shared" si="0"/>
        <v>3</v>
      </c>
      <c r="L54" s="32">
        <f t="shared" si="1"/>
        <v>0.033650160970392924</v>
      </c>
      <c r="M54" s="32">
        <f t="shared" si="2"/>
        <v>0.5213307318280249</v>
      </c>
      <c r="N54" s="30" t="str">
        <f t="shared" si="3"/>
        <v>ОДНОРОДНЫЕ</v>
      </c>
      <c r="O54" s="33">
        <f t="shared" si="5"/>
        <v>3614.6133333333337</v>
      </c>
    </row>
    <row r="55" spans="1:15" ht="42" customHeight="1">
      <c r="A55" s="27">
        <v>31</v>
      </c>
      <c r="B55" s="37" t="s">
        <v>73</v>
      </c>
      <c r="C55" s="38" t="s">
        <v>24</v>
      </c>
      <c r="D55" s="38">
        <v>30</v>
      </c>
      <c r="E55" s="39">
        <v>202</v>
      </c>
      <c r="F55" s="39">
        <v>200</v>
      </c>
      <c r="G55" s="39">
        <v>200.4</v>
      </c>
      <c r="H55" s="33"/>
      <c r="I55" s="33"/>
      <c r="J55" s="33">
        <f t="shared" si="4"/>
        <v>200.79999999999998</v>
      </c>
      <c r="K55" s="32">
        <f t="shared" si="0"/>
        <v>3</v>
      </c>
      <c r="L55" s="32">
        <f t="shared" si="1"/>
        <v>1.0583005244305113</v>
      </c>
      <c r="M55" s="32">
        <f t="shared" si="2"/>
        <v>0.5270420938398961</v>
      </c>
      <c r="N55" s="30" t="str">
        <f t="shared" si="3"/>
        <v>ОДНОРОДНЫЕ</v>
      </c>
      <c r="O55" s="33">
        <f t="shared" si="5"/>
        <v>6023.999999999999</v>
      </c>
    </row>
    <row r="56" spans="1:15" ht="45" customHeight="1">
      <c r="A56" s="29">
        <v>32</v>
      </c>
      <c r="B56" s="37" t="s">
        <v>51</v>
      </c>
      <c r="C56" s="40" t="s">
        <v>24</v>
      </c>
      <c r="D56" s="38">
        <v>350</v>
      </c>
      <c r="E56" s="39">
        <v>159.81</v>
      </c>
      <c r="F56" s="39">
        <v>158.22</v>
      </c>
      <c r="G56" s="39">
        <v>158.54</v>
      </c>
      <c r="H56" s="33"/>
      <c r="I56" s="33"/>
      <c r="J56" s="33">
        <f t="shared" si="4"/>
        <v>158.85666666666665</v>
      </c>
      <c r="K56" s="32">
        <f t="shared" si="0"/>
        <v>3</v>
      </c>
      <c r="L56" s="32">
        <f t="shared" si="1"/>
        <v>0.8409716602488571</v>
      </c>
      <c r="M56" s="32">
        <f t="shared" si="2"/>
        <v>0.5293902219498858</v>
      </c>
      <c r="N56" s="30" t="str">
        <f t="shared" si="3"/>
        <v>ОДНОРОДНЫЕ</v>
      </c>
      <c r="O56" s="33">
        <f t="shared" si="5"/>
        <v>55599.83333333333</v>
      </c>
    </row>
    <row r="57" spans="1:15" ht="81.75" customHeight="1">
      <c r="A57" s="27">
        <v>33</v>
      </c>
      <c r="B57" s="37" t="s">
        <v>74</v>
      </c>
      <c r="C57" s="38" t="s">
        <v>24</v>
      </c>
      <c r="D57" s="38">
        <v>5</v>
      </c>
      <c r="E57" s="39">
        <v>730.06</v>
      </c>
      <c r="F57" s="39">
        <v>722.82</v>
      </c>
      <c r="G57" s="39">
        <v>724.27</v>
      </c>
      <c r="H57" s="33"/>
      <c r="I57" s="33"/>
      <c r="J57" s="33">
        <f t="shared" si="4"/>
        <v>725.7166666666667</v>
      </c>
      <c r="K57" s="32">
        <f t="shared" si="0"/>
        <v>3</v>
      </c>
      <c r="L57" s="32">
        <f t="shared" si="1"/>
        <v>3.8306700893183385</v>
      </c>
      <c r="M57" s="32">
        <f t="shared" si="2"/>
        <v>0.527846508874217</v>
      </c>
      <c r="N57" s="30" t="str">
        <f t="shared" si="3"/>
        <v>ОДНОРОДНЫЕ</v>
      </c>
      <c r="O57" s="33">
        <f t="shared" si="5"/>
        <v>3628.5833333333335</v>
      </c>
    </row>
    <row r="58" spans="1:15" ht="41.25" customHeight="1">
      <c r="A58" s="27">
        <v>34</v>
      </c>
      <c r="B58" s="37" t="s">
        <v>50</v>
      </c>
      <c r="C58" s="38" t="s">
        <v>24</v>
      </c>
      <c r="D58" s="38">
        <v>300</v>
      </c>
      <c r="E58" s="39">
        <v>51.41</v>
      </c>
      <c r="F58" s="39">
        <v>50</v>
      </c>
      <c r="G58" s="39">
        <v>51</v>
      </c>
      <c r="H58" s="33"/>
      <c r="I58" s="33"/>
      <c r="J58" s="33">
        <f t="shared" si="4"/>
        <v>50.803333333333335</v>
      </c>
      <c r="K58" s="32">
        <f t="shared" si="0"/>
        <v>3</v>
      </c>
      <c r="L58" s="32">
        <f t="shared" si="1"/>
        <v>0.7252815545245472</v>
      </c>
      <c r="M58" s="32">
        <f t="shared" si="2"/>
        <v>1.4276259192793397</v>
      </c>
      <c r="N58" s="30" t="str">
        <f t="shared" si="3"/>
        <v>ОДНОРОДНЫЕ</v>
      </c>
      <c r="O58" s="33">
        <f t="shared" si="5"/>
        <v>15241</v>
      </c>
    </row>
    <row r="59" spans="1:15" ht="82.5" customHeight="1">
      <c r="A59" s="27">
        <v>35</v>
      </c>
      <c r="B59" s="37" t="s">
        <v>59</v>
      </c>
      <c r="C59" s="38" t="s">
        <v>24</v>
      </c>
      <c r="D59" s="38">
        <v>150</v>
      </c>
      <c r="E59" s="39">
        <v>102.76</v>
      </c>
      <c r="F59" s="39">
        <v>101.74</v>
      </c>
      <c r="G59" s="39">
        <v>101.94</v>
      </c>
      <c r="H59" s="33"/>
      <c r="I59" s="33"/>
      <c r="J59" s="33">
        <f t="shared" si="4"/>
        <v>102.14666666666666</v>
      </c>
      <c r="K59" s="32">
        <f t="shared" si="0"/>
        <v>3</v>
      </c>
      <c r="L59" s="32">
        <f t="shared" si="1"/>
        <v>0.5404936015647718</v>
      </c>
      <c r="M59" s="32">
        <f t="shared" si="2"/>
        <v>0.5291348403257784</v>
      </c>
      <c r="N59" s="30" t="str">
        <f t="shared" si="3"/>
        <v>ОДНОРОДНЫЕ</v>
      </c>
      <c r="O59" s="33">
        <f t="shared" si="5"/>
        <v>15322</v>
      </c>
    </row>
    <row r="60" spans="1:15" ht="50.25" customHeight="1">
      <c r="A60" s="27">
        <v>36</v>
      </c>
      <c r="B60" s="37" t="s">
        <v>48</v>
      </c>
      <c r="C60" s="38" t="s">
        <v>24</v>
      </c>
      <c r="D60" s="38">
        <v>10</v>
      </c>
      <c r="E60" s="39">
        <v>413.29</v>
      </c>
      <c r="F60" s="39">
        <v>409.19</v>
      </c>
      <c r="G60" s="39">
        <v>410.01</v>
      </c>
      <c r="H60" s="33"/>
      <c r="I60" s="33"/>
      <c r="J60" s="33">
        <f t="shared" si="4"/>
        <v>410.83</v>
      </c>
      <c r="K60" s="32">
        <f t="shared" si="0"/>
        <v>3</v>
      </c>
      <c r="L60" s="32">
        <f t="shared" si="1"/>
        <v>2.169516075076302</v>
      </c>
      <c r="M60" s="32">
        <f t="shared" si="2"/>
        <v>0.5280812197444933</v>
      </c>
      <c r="N60" s="30" t="str">
        <f t="shared" si="3"/>
        <v>ОДНОРОДНЫЕ</v>
      </c>
      <c r="O60" s="33">
        <f t="shared" si="5"/>
        <v>4108.3</v>
      </c>
    </row>
    <row r="61" spans="1:15" ht="40.5" customHeight="1">
      <c r="A61" s="27">
        <v>37</v>
      </c>
      <c r="B61" s="37" t="s">
        <v>75</v>
      </c>
      <c r="C61" s="38" t="s">
        <v>24</v>
      </c>
      <c r="D61" s="38">
        <v>8</v>
      </c>
      <c r="E61" s="39">
        <v>107.09</v>
      </c>
      <c r="F61" s="39">
        <v>106.03</v>
      </c>
      <c r="G61" s="39">
        <v>106.24</v>
      </c>
      <c r="H61" s="33"/>
      <c r="I61" s="33"/>
      <c r="J61" s="33">
        <f t="shared" si="4"/>
        <v>106.45333333333333</v>
      </c>
      <c r="K61" s="32">
        <f t="shared" si="0"/>
        <v>3</v>
      </c>
      <c r="L61" s="32">
        <f t="shared" si="1"/>
        <v>0.5612783029232417</v>
      </c>
      <c r="M61" s="32">
        <f t="shared" si="2"/>
        <v>0.5272529148201794</v>
      </c>
      <c r="N61" s="30" t="str">
        <f t="shared" si="3"/>
        <v>ОДНОРОДНЫЕ</v>
      </c>
      <c r="O61" s="33">
        <f t="shared" si="5"/>
        <v>851.6266666666667</v>
      </c>
    </row>
    <row r="62" spans="1:15" ht="56.25" customHeight="1">
      <c r="A62" s="29">
        <v>38</v>
      </c>
      <c r="B62" s="37" t="s">
        <v>76</v>
      </c>
      <c r="C62" s="40" t="s">
        <v>34</v>
      </c>
      <c r="D62" s="38">
        <v>30</v>
      </c>
      <c r="E62" s="39">
        <v>407.26</v>
      </c>
      <c r="F62" s="39">
        <v>403.22</v>
      </c>
      <c r="G62" s="39">
        <v>404.03</v>
      </c>
      <c r="H62" s="33"/>
      <c r="I62" s="33"/>
      <c r="J62" s="33">
        <f t="shared" si="4"/>
        <v>404.83666666666664</v>
      </c>
      <c r="K62" s="32">
        <f t="shared" si="0"/>
        <v>3</v>
      </c>
      <c r="L62" s="32">
        <f t="shared" si="1"/>
        <v>2.1373893733556866</v>
      </c>
      <c r="M62" s="32">
        <f t="shared" si="2"/>
        <v>0.5279633860624499</v>
      </c>
      <c r="N62" s="30" t="str">
        <f t="shared" si="3"/>
        <v>ОДНОРОДНЫЕ</v>
      </c>
      <c r="O62" s="33">
        <f t="shared" si="5"/>
        <v>12145.099999999999</v>
      </c>
    </row>
    <row r="63" spans="1:15" ht="54" customHeight="1">
      <c r="A63" s="27">
        <v>39</v>
      </c>
      <c r="B63" s="37" t="s">
        <v>77</v>
      </c>
      <c r="C63" s="38" t="s">
        <v>24</v>
      </c>
      <c r="D63" s="38">
        <v>20</v>
      </c>
      <c r="E63" s="39">
        <v>135.29</v>
      </c>
      <c r="F63" s="39">
        <v>133.95</v>
      </c>
      <c r="G63" s="39">
        <v>134.22</v>
      </c>
      <c r="H63" s="33"/>
      <c r="I63" s="33"/>
      <c r="J63" s="33">
        <f t="shared" si="4"/>
        <v>134.48666666666668</v>
      </c>
      <c r="K63" s="32">
        <f t="shared" si="0"/>
        <v>3</v>
      </c>
      <c r="L63" s="32">
        <f t="shared" si="1"/>
        <v>0.7086842268098388</v>
      </c>
      <c r="M63" s="32">
        <f t="shared" si="2"/>
        <v>0.5269550092771319</v>
      </c>
      <c r="N63" s="30" t="str">
        <f t="shared" si="3"/>
        <v>ОДНОРОДНЫЕ</v>
      </c>
      <c r="O63" s="33">
        <f t="shared" si="5"/>
        <v>2689.7333333333336</v>
      </c>
    </row>
    <row r="64" spans="1:15" ht="68.25" customHeight="1" hidden="1">
      <c r="A64" s="27">
        <v>40</v>
      </c>
      <c r="B64" s="36"/>
      <c r="C64" s="32" t="s">
        <v>24</v>
      </c>
      <c r="D64" s="32"/>
      <c r="E64" s="33"/>
      <c r="F64" s="33"/>
      <c r="G64" s="33"/>
      <c r="H64" s="33"/>
      <c r="I64" s="33"/>
      <c r="J64" s="33" t="e">
        <f t="shared" si="4"/>
        <v>#DIV/0!</v>
      </c>
      <c r="K64" s="32">
        <f t="shared" si="0"/>
        <v>0</v>
      </c>
      <c r="L64" s="32" t="e">
        <f t="shared" si="1"/>
        <v>#DIV/0!</v>
      </c>
      <c r="M64" s="32" t="e">
        <f t="shared" si="2"/>
        <v>#DIV/0!</v>
      </c>
      <c r="N64" s="30" t="e">
        <f t="shared" si="3"/>
        <v>#DIV/0!</v>
      </c>
      <c r="O64" s="33" t="e">
        <f t="shared" si="5"/>
        <v>#DIV/0!</v>
      </c>
    </row>
    <row r="65" spans="1:15" ht="81" customHeight="1" hidden="1">
      <c r="A65" s="27">
        <v>41</v>
      </c>
      <c r="B65" s="36"/>
      <c r="C65" s="32" t="s">
        <v>24</v>
      </c>
      <c r="D65" s="32"/>
      <c r="E65" s="33"/>
      <c r="F65" s="33"/>
      <c r="G65" s="33"/>
      <c r="H65" s="33"/>
      <c r="I65" s="33"/>
      <c r="J65" s="33" t="e">
        <f t="shared" si="4"/>
        <v>#DIV/0!</v>
      </c>
      <c r="K65" s="32">
        <f t="shared" si="0"/>
        <v>0</v>
      </c>
      <c r="L65" s="32" t="e">
        <f t="shared" si="1"/>
        <v>#DIV/0!</v>
      </c>
      <c r="M65" s="32" t="e">
        <f t="shared" si="2"/>
        <v>#DIV/0!</v>
      </c>
      <c r="N65" s="30" t="e">
        <f t="shared" si="3"/>
        <v>#DIV/0!</v>
      </c>
      <c r="O65" s="33" t="e">
        <f t="shared" si="5"/>
        <v>#DIV/0!</v>
      </c>
    </row>
    <row r="66" spans="1:15" ht="36" customHeight="1" hidden="1">
      <c r="A66" s="27">
        <v>42</v>
      </c>
      <c r="B66" s="36"/>
      <c r="C66" s="32" t="s">
        <v>24</v>
      </c>
      <c r="D66" s="32"/>
      <c r="E66" s="33"/>
      <c r="F66" s="33"/>
      <c r="G66" s="33"/>
      <c r="H66" s="33"/>
      <c r="I66" s="33"/>
      <c r="J66" s="33" t="e">
        <f t="shared" si="4"/>
        <v>#DIV/0!</v>
      </c>
      <c r="K66" s="32">
        <f t="shared" si="0"/>
        <v>0</v>
      </c>
      <c r="L66" s="32" t="e">
        <f t="shared" si="1"/>
        <v>#DIV/0!</v>
      </c>
      <c r="M66" s="32" t="e">
        <f t="shared" si="2"/>
        <v>#DIV/0!</v>
      </c>
      <c r="N66" s="30" t="e">
        <f t="shared" si="3"/>
        <v>#DIV/0!</v>
      </c>
      <c r="O66" s="33" t="e">
        <f t="shared" si="5"/>
        <v>#DIV/0!</v>
      </c>
    </row>
    <row r="67" spans="1:15" ht="38.25" customHeight="1" hidden="1">
      <c r="A67" s="27">
        <v>43</v>
      </c>
      <c r="B67" s="36"/>
      <c r="C67" s="32" t="s">
        <v>24</v>
      </c>
      <c r="D67" s="32"/>
      <c r="E67" s="33"/>
      <c r="F67" s="33"/>
      <c r="G67" s="33"/>
      <c r="H67" s="33"/>
      <c r="I67" s="33"/>
      <c r="J67" s="33" t="e">
        <f t="shared" si="4"/>
        <v>#DIV/0!</v>
      </c>
      <c r="K67" s="32">
        <f t="shared" si="0"/>
        <v>0</v>
      </c>
      <c r="L67" s="32" t="e">
        <f t="shared" si="1"/>
        <v>#DIV/0!</v>
      </c>
      <c r="M67" s="32" t="e">
        <f t="shared" si="2"/>
        <v>#DIV/0!</v>
      </c>
      <c r="N67" s="30" t="e">
        <f t="shared" si="3"/>
        <v>#DIV/0!</v>
      </c>
      <c r="O67" s="33" t="e">
        <f t="shared" si="5"/>
        <v>#DIV/0!</v>
      </c>
    </row>
    <row r="68" spans="1:15" ht="33.75" customHeight="1" hidden="1">
      <c r="A68" s="27">
        <v>44</v>
      </c>
      <c r="B68" s="36"/>
      <c r="C68" s="32" t="s">
        <v>24</v>
      </c>
      <c r="D68" s="32"/>
      <c r="E68" s="33"/>
      <c r="F68" s="33"/>
      <c r="G68" s="33"/>
      <c r="H68" s="33"/>
      <c r="I68" s="33"/>
      <c r="J68" s="33" t="e">
        <f t="shared" si="4"/>
        <v>#DIV/0!</v>
      </c>
      <c r="K68" s="32">
        <f t="shared" si="0"/>
        <v>0</v>
      </c>
      <c r="L68" s="32" t="e">
        <f t="shared" si="1"/>
        <v>#DIV/0!</v>
      </c>
      <c r="M68" s="32" t="e">
        <f t="shared" si="2"/>
        <v>#DIV/0!</v>
      </c>
      <c r="N68" s="30" t="e">
        <f t="shared" si="3"/>
        <v>#DIV/0!</v>
      </c>
      <c r="O68" s="33" t="e">
        <f t="shared" si="5"/>
        <v>#DIV/0!</v>
      </c>
    </row>
    <row r="69" spans="1:15" ht="37.5" customHeight="1" hidden="1">
      <c r="A69" s="27">
        <v>45</v>
      </c>
      <c r="B69" s="36"/>
      <c r="C69" s="32" t="s">
        <v>24</v>
      </c>
      <c r="D69" s="32"/>
      <c r="E69" s="33"/>
      <c r="F69" s="33"/>
      <c r="G69" s="33"/>
      <c r="H69" s="33"/>
      <c r="I69" s="33"/>
      <c r="J69" s="33" t="e">
        <f t="shared" si="4"/>
        <v>#DIV/0!</v>
      </c>
      <c r="K69" s="32">
        <f t="shared" si="0"/>
        <v>0</v>
      </c>
      <c r="L69" s="32" t="e">
        <f t="shared" si="1"/>
        <v>#DIV/0!</v>
      </c>
      <c r="M69" s="32" t="e">
        <f t="shared" si="2"/>
        <v>#DIV/0!</v>
      </c>
      <c r="N69" s="30" t="e">
        <f t="shared" si="3"/>
        <v>#DIV/0!</v>
      </c>
      <c r="O69" s="33" t="e">
        <f t="shared" si="5"/>
        <v>#DIV/0!</v>
      </c>
    </row>
    <row r="70" spans="1:15" ht="42" customHeight="1" hidden="1">
      <c r="A70" s="27">
        <v>46</v>
      </c>
      <c r="B70" s="36"/>
      <c r="C70" s="32" t="s">
        <v>24</v>
      </c>
      <c r="D70" s="32"/>
      <c r="E70" s="33"/>
      <c r="F70" s="33"/>
      <c r="G70" s="33"/>
      <c r="H70" s="33"/>
      <c r="I70" s="33"/>
      <c r="J70" s="33" t="e">
        <f t="shared" si="4"/>
        <v>#DIV/0!</v>
      </c>
      <c r="K70" s="32">
        <f t="shared" si="0"/>
        <v>0</v>
      </c>
      <c r="L70" s="32" t="e">
        <f t="shared" si="1"/>
        <v>#DIV/0!</v>
      </c>
      <c r="M70" s="32" t="e">
        <f t="shared" si="2"/>
        <v>#DIV/0!</v>
      </c>
      <c r="N70" s="32" t="e">
        <f t="shared" si="3"/>
        <v>#DIV/0!</v>
      </c>
      <c r="O70" s="33" t="e">
        <f t="shared" si="5"/>
        <v>#DIV/0!</v>
      </c>
    </row>
    <row r="71" spans="1:15" ht="39.75" customHeight="1" hidden="1">
      <c r="A71" s="27">
        <v>47</v>
      </c>
      <c r="B71" s="36"/>
      <c r="C71" s="32" t="s">
        <v>24</v>
      </c>
      <c r="D71" s="32"/>
      <c r="E71" s="33"/>
      <c r="F71" s="33"/>
      <c r="G71" s="33"/>
      <c r="H71" s="33"/>
      <c r="I71" s="33"/>
      <c r="J71" s="33" t="e">
        <f t="shared" si="4"/>
        <v>#DIV/0!</v>
      </c>
      <c r="K71" s="32">
        <f t="shared" si="0"/>
        <v>0</v>
      </c>
      <c r="L71" s="32" t="e">
        <f t="shared" si="1"/>
        <v>#DIV/0!</v>
      </c>
      <c r="M71" s="32" t="e">
        <f t="shared" si="2"/>
        <v>#DIV/0!</v>
      </c>
      <c r="N71" s="32" t="e">
        <f t="shared" si="3"/>
        <v>#DIV/0!</v>
      </c>
      <c r="O71" s="33" t="e">
        <f t="shared" si="5"/>
        <v>#DIV/0!</v>
      </c>
    </row>
    <row r="72" spans="1:15" ht="33" customHeight="1" hidden="1">
      <c r="A72" s="27">
        <v>48</v>
      </c>
      <c r="B72" s="36"/>
      <c r="C72" s="32" t="s">
        <v>24</v>
      </c>
      <c r="D72" s="32"/>
      <c r="E72" s="33"/>
      <c r="F72" s="33"/>
      <c r="G72" s="33"/>
      <c r="H72" s="33"/>
      <c r="I72" s="33"/>
      <c r="J72" s="33" t="e">
        <f t="shared" si="4"/>
        <v>#DIV/0!</v>
      </c>
      <c r="K72" s="32">
        <f t="shared" si="0"/>
        <v>0</v>
      </c>
      <c r="L72" s="32" t="e">
        <f t="shared" si="1"/>
        <v>#DIV/0!</v>
      </c>
      <c r="M72" s="32" t="e">
        <f t="shared" si="2"/>
        <v>#DIV/0!</v>
      </c>
      <c r="N72" s="32" t="e">
        <f t="shared" si="3"/>
        <v>#DIV/0!</v>
      </c>
      <c r="O72" s="33" t="e">
        <f t="shared" si="5"/>
        <v>#DIV/0!</v>
      </c>
    </row>
    <row r="73" spans="1:15" ht="39.75" customHeight="1" hidden="1">
      <c r="A73" s="27">
        <v>49</v>
      </c>
      <c r="B73" s="36"/>
      <c r="C73" s="32" t="s">
        <v>24</v>
      </c>
      <c r="D73" s="32"/>
      <c r="E73" s="33"/>
      <c r="F73" s="33"/>
      <c r="G73" s="33"/>
      <c r="H73" s="33"/>
      <c r="I73" s="33"/>
      <c r="J73" s="33" t="e">
        <f t="shared" si="4"/>
        <v>#DIV/0!</v>
      </c>
      <c r="K73" s="32">
        <f t="shared" si="0"/>
        <v>0</v>
      </c>
      <c r="L73" s="32" t="e">
        <f t="shared" si="1"/>
        <v>#DIV/0!</v>
      </c>
      <c r="M73" s="32" t="e">
        <f t="shared" si="2"/>
        <v>#DIV/0!</v>
      </c>
      <c r="N73" s="32" t="e">
        <f t="shared" si="3"/>
        <v>#DIV/0!</v>
      </c>
      <c r="O73" s="33" t="e">
        <f t="shared" si="5"/>
        <v>#DIV/0!</v>
      </c>
    </row>
    <row r="74" spans="1:15" ht="15.75" hidden="1">
      <c r="A74" s="27">
        <v>50</v>
      </c>
      <c r="B74" s="36"/>
      <c r="C74" s="32" t="s">
        <v>24</v>
      </c>
      <c r="D74" s="32"/>
      <c r="E74" s="33"/>
      <c r="F74" s="33"/>
      <c r="G74" s="33"/>
      <c r="H74" s="33"/>
      <c r="I74" s="33"/>
      <c r="J74" s="33" t="e">
        <f t="shared" si="4"/>
        <v>#DIV/0!</v>
      </c>
      <c r="K74" s="32">
        <f t="shared" si="0"/>
        <v>0</v>
      </c>
      <c r="L74" s="32" t="e">
        <f t="shared" si="1"/>
        <v>#DIV/0!</v>
      </c>
      <c r="M74" s="32" t="e">
        <f t="shared" si="2"/>
        <v>#DIV/0!</v>
      </c>
      <c r="N74" s="32" t="e">
        <f t="shared" si="3"/>
        <v>#DIV/0!</v>
      </c>
      <c r="O74" s="33" t="e">
        <f t="shared" si="5"/>
        <v>#DIV/0!</v>
      </c>
    </row>
    <row r="75" spans="1:15" ht="15.75" hidden="1">
      <c r="A75" s="27">
        <v>43</v>
      </c>
      <c r="B75" s="36"/>
      <c r="C75" s="17" t="s">
        <v>24</v>
      </c>
      <c r="D75" s="17"/>
      <c r="E75" s="13"/>
      <c r="F75" s="13"/>
      <c r="G75" s="13"/>
      <c r="H75" s="13"/>
      <c r="I75" s="13"/>
      <c r="J75" s="28" t="e">
        <f aca="true" t="shared" si="6" ref="J75:J80">AVERAGE(E75:I75)</f>
        <v>#DIV/0!</v>
      </c>
      <c r="K75" s="27">
        <f aca="true" t="shared" si="7" ref="K75:K80">COUNT(E75:I75)</f>
        <v>0</v>
      </c>
      <c r="L75" s="27" t="e">
        <f aca="true" t="shared" si="8" ref="L75:L80">STDEV(E75:I75)</f>
        <v>#DIV/0!</v>
      </c>
      <c r="M75" s="27" t="e">
        <f aca="true" t="shared" si="9" ref="M75:M80">L75/J75*100</f>
        <v>#DIV/0!</v>
      </c>
      <c r="N75" s="27" t="e">
        <f aca="true" t="shared" si="10" ref="N75:N80">IF(M75&lt;33,"ОДНОРОДНЫЕ","НЕОДНОРОДНЫЕ")</f>
        <v>#DIV/0!</v>
      </c>
      <c r="O75" s="28" t="e">
        <f aca="true" t="shared" si="11" ref="O75:O80">D75*J75</f>
        <v>#DIV/0!</v>
      </c>
    </row>
    <row r="76" spans="1:15" ht="15.75" hidden="1">
      <c r="A76" s="27">
        <v>44</v>
      </c>
      <c r="B76" s="36"/>
      <c r="C76" s="17" t="s">
        <v>24</v>
      </c>
      <c r="D76" s="17"/>
      <c r="E76" s="13"/>
      <c r="F76" s="13"/>
      <c r="G76" s="13"/>
      <c r="H76" s="13"/>
      <c r="I76" s="13"/>
      <c r="J76" s="28" t="e">
        <f t="shared" si="6"/>
        <v>#DIV/0!</v>
      </c>
      <c r="K76" s="27">
        <f t="shared" si="7"/>
        <v>0</v>
      </c>
      <c r="L76" s="27" t="e">
        <f t="shared" si="8"/>
        <v>#DIV/0!</v>
      </c>
      <c r="M76" s="27" t="e">
        <f t="shared" si="9"/>
        <v>#DIV/0!</v>
      </c>
      <c r="N76" s="27" t="e">
        <f t="shared" si="10"/>
        <v>#DIV/0!</v>
      </c>
      <c r="O76" s="28" t="e">
        <f t="shared" si="11"/>
        <v>#DIV/0!</v>
      </c>
    </row>
    <row r="77" spans="1:15" ht="15.75" hidden="1">
      <c r="A77" s="27">
        <v>45</v>
      </c>
      <c r="B77" s="36"/>
      <c r="C77" s="17" t="s">
        <v>24</v>
      </c>
      <c r="D77" s="17"/>
      <c r="E77" s="13"/>
      <c r="F77" s="13"/>
      <c r="G77" s="13"/>
      <c r="H77" s="13"/>
      <c r="I77" s="13"/>
      <c r="J77" s="28" t="e">
        <f t="shared" si="6"/>
        <v>#DIV/0!</v>
      </c>
      <c r="K77" s="27">
        <f t="shared" si="7"/>
        <v>0</v>
      </c>
      <c r="L77" s="27" t="e">
        <f t="shared" si="8"/>
        <v>#DIV/0!</v>
      </c>
      <c r="M77" s="27" t="e">
        <f t="shared" si="9"/>
        <v>#DIV/0!</v>
      </c>
      <c r="N77" s="27" t="e">
        <f t="shared" si="10"/>
        <v>#DIV/0!</v>
      </c>
      <c r="O77" s="28" t="e">
        <f t="shared" si="11"/>
        <v>#DIV/0!</v>
      </c>
    </row>
    <row r="78" spans="1:15" ht="15.75" hidden="1">
      <c r="A78" s="27">
        <v>46</v>
      </c>
      <c r="B78" s="36"/>
      <c r="C78" s="17" t="s">
        <v>24</v>
      </c>
      <c r="D78" s="17"/>
      <c r="E78" s="13"/>
      <c r="F78" s="13"/>
      <c r="G78" s="13"/>
      <c r="H78" s="13"/>
      <c r="I78" s="13"/>
      <c r="J78" s="28" t="e">
        <f t="shared" si="6"/>
        <v>#DIV/0!</v>
      </c>
      <c r="K78" s="27">
        <f t="shared" si="7"/>
        <v>0</v>
      </c>
      <c r="L78" s="27" t="e">
        <f t="shared" si="8"/>
        <v>#DIV/0!</v>
      </c>
      <c r="M78" s="27" t="e">
        <f t="shared" si="9"/>
        <v>#DIV/0!</v>
      </c>
      <c r="N78" s="27" t="e">
        <f t="shared" si="10"/>
        <v>#DIV/0!</v>
      </c>
      <c r="O78" s="28" t="e">
        <f t="shared" si="11"/>
        <v>#DIV/0!</v>
      </c>
    </row>
    <row r="79" spans="1:15" ht="15.75" hidden="1">
      <c r="A79" s="27">
        <v>47</v>
      </c>
      <c r="B79" s="36"/>
      <c r="C79" s="17" t="s">
        <v>24</v>
      </c>
      <c r="D79" s="17"/>
      <c r="E79" s="13"/>
      <c r="F79" s="13"/>
      <c r="G79" s="13"/>
      <c r="H79" s="13"/>
      <c r="I79" s="13"/>
      <c r="J79" s="28" t="e">
        <f t="shared" si="6"/>
        <v>#DIV/0!</v>
      </c>
      <c r="K79" s="27">
        <f t="shared" si="7"/>
        <v>0</v>
      </c>
      <c r="L79" s="27" t="e">
        <f t="shared" si="8"/>
        <v>#DIV/0!</v>
      </c>
      <c r="M79" s="27" t="e">
        <f t="shared" si="9"/>
        <v>#DIV/0!</v>
      </c>
      <c r="N79" s="27" t="e">
        <f t="shared" si="10"/>
        <v>#DIV/0!</v>
      </c>
      <c r="O79" s="28" t="e">
        <f t="shared" si="11"/>
        <v>#DIV/0!</v>
      </c>
    </row>
    <row r="80" spans="1:15" ht="15.75" hidden="1">
      <c r="A80" s="27">
        <v>48</v>
      </c>
      <c r="B80" s="36"/>
      <c r="C80" s="17" t="s">
        <v>24</v>
      </c>
      <c r="D80" s="17"/>
      <c r="E80" s="13"/>
      <c r="F80" s="13"/>
      <c r="G80" s="13"/>
      <c r="H80" s="13"/>
      <c r="I80" s="13"/>
      <c r="J80" s="28" t="e">
        <f t="shared" si="6"/>
        <v>#DIV/0!</v>
      </c>
      <c r="K80" s="27">
        <f t="shared" si="7"/>
        <v>0</v>
      </c>
      <c r="L80" s="27" t="e">
        <f t="shared" si="8"/>
        <v>#DIV/0!</v>
      </c>
      <c r="M80" s="27" t="e">
        <f t="shared" si="9"/>
        <v>#DIV/0!</v>
      </c>
      <c r="N80" s="27" t="e">
        <f t="shared" si="10"/>
        <v>#DIV/0!</v>
      </c>
      <c r="O80" s="28" t="e">
        <f t="shared" si="11"/>
        <v>#DIV/0!</v>
      </c>
    </row>
    <row r="81" spans="1:15" ht="15">
      <c r="A81" s="41" t="s">
        <v>39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5">
      <c r="A82" s="41" t="s">
        <v>40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4" ht="94.5" hidden="1">
      <c r="B84" s="36" t="s">
        <v>33</v>
      </c>
    </row>
    <row r="85" ht="94.5" hidden="1">
      <c r="B85" s="36" t="s">
        <v>42</v>
      </c>
    </row>
    <row r="86" ht="94.5" hidden="1">
      <c r="B86" s="36" t="s">
        <v>43</v>
      </c>
    </row>
    <row r="87" ht="63" hidden="1">
      <c r="B87" s="36" t="s">
        <v>35</v>
      </c>
    </row>
    <row r="88" ht="94.5" hidden="1">
      <c r="B88" s="36" t="s">
        <v>36</v>
      </c>
    </row>
    <row r="89" ht="47.25" hidden="1">
      <c r="B89" s="36" t="s">
        <v>37</v>
      </c>
    </row>
    <row r="90" ht="63" hidden="1">
      <c r="B90" s="36" t="s">
        <v>38</v>
      </c>
    </row>
    <row r="91" ht="15.75" hidden="1">
      <c r="B91" s="36"/>
    </row>
    <row r="92" ht="63" hidden="1">
      <c r="B92" s="36" t="s">
        <v>44</v>
      </c>
    </row>
    <row r="93" ht="15.75" hidden="1"/>
    <row r="94" ht="63" hidden="1">
      <c r="B94" s="36" t="s">
        <v>45</v>
      </c>
    </row>
    <row r="95" ht="63" hidden="1">
      <c r="B95" s="34" t="s">
        <v>46</v>
      </c>
    </row>
    <row r="96" ht="15.75" hidden="1"/>
  </sheetData>
  <sheetProtection/>
  <mergeCells count="16">
    <mergeCell ref="A12:A13"/>
    <mergeCell ref="B12:B13"/>
    <mergeCell ref="J12:J13"/>
    <mergeCell ref="K12:K13"/>
    <mergeCell ref="L12:L13"/>
    <mergeCell ref="M12:M13"/>
    <mergeCell ref="A81:O81"/>
    <mergeCell ref="A82:O82"/>
    <mergeCell ref="D9:J9"/>
    <mergeCell ref="N12:N13"/>
    <mergeCell ref="C12:D12"/>
    <mergeCell ref="L6:M6"/>
    <mergeCell ref="B8:N8"/>
    <mergeCell ref="O12:O13"/>
    <mergeCell ref="A11:B11"/>
    <mergeCell ref="C11:D11"/>
  </mergeCells>
  <conditionalFormatting sqref="N14:N80">
    <cfRule type="containsText" priority="154" dxfId="6" operator="containsText" text="НЕ">
      <formula>NOT(ISERROR(SEARCH("НЕ",N14)))</formula>
    </cfRule>
    <cfRule type="containsText" priority="155" dxfId="7" operator="containsText" text="ОДНОРОДНЫЕ">
      <formula>NOT(ISERROR(SEARCH("ОДНОРОДНЫЕ",N14)))</formula>
    </cfRule>
    <cfRule type="containsText" priority="156" dxfId="6" operator="containsText" text="НЕОДНОРОДНЫЕ">
      <formula>NOT(ISERROR(SEARCH("НЕОДНОРОДНЫЕ",N14)))</formula>
    </cfRule>
  </conditionalFormatting>
  <conditionalFormatting sqref="N14:N80">
    <cfRule type="containsText" priority="151" dxfId="6" operator="containsText" text="НЕОДНОРОДНЫЕ">
      <formula>NOT(ISERROR(SEARCH("НЕОДНОРОДНЫЕ",N14)))</formula>
    </cfRule>
    <cfRule type="containsText" priority="152" dxfId="7" operator="containsText" text="ОДНОРОДНЫЕ">
      <formula>NOT(ISERROR(SEARCH("ОДНОРОДНЫЕ",N14)))</formula>
    </cfRule>
    <cfRule type="containsText" priority="153" dxfId="6" operator="containsText" text="НЕОДНОРОДНЫЕ">
      <formula>NOT(ISERROR(SEARCH("НЕОДНОРОДНЫЕ",N14)))</formula>
    </cfRule>
  </conditionalFormatting>
  <printOptions/>
  <pageMargins left="0.31496062992125984" right="0.1968503937007874" top="0.35433070866141736" bottom="0.35433070866141736" header="0.11811023622047245" footer="0.11811023622047245"/>
  <pageSetup horizontalDpi="180" verticalDpi="18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2023-02-07T10:42:53Z</dcterms:modified>
  <cp:category/>
  <cp:version/>
  <cp:contentType/>
  <cp:contentStatus/>
</cp:coreProperties>
</file>