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<sst xmlns="http://schemas.openxmlformats.org/spreadsheetml/2006/main" count="62" uniqueCount="41">
  <si>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</si>
  <si>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</si>
  <si>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</si>
  <si>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</si>
  <si>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</si>
  <si>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</si>
  <si>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</si>
  <si>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</si>
  <si>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</si>
  <si>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</si>
  <si>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</si>
  <si>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</si>
  <si>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</si>
  <si>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</si>
  <si>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</si>
  <si>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</si>
  <si>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</si>
  <si>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</si>
  <si>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</si>
  <si>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</si>
  <si>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</si>
  <si>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</si>
  <si>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</si>
  <si>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>Источник №5</t>
  </si>
  <si>
    <t>уп.</t>
  </si>
  <si>
    <t>Источник №6</t>
  </si>
  <si>
    <t>Источник №7</t>
  </si>
  <si>
    <t>Используемый метод определения НМЦД: метод сопоставимых рыночных цен (анализ рынка)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</si>
  <si>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</si>
  <si>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 xml:space="preserve">                       на препараты, влияющие на кроветворение  и кровь  21.20.10.130</t>
  </si>
  <si>
    <t xml:space="preserve">Эноксапарин натрия   р-р для инъекций 10 тыс.анти-Ха МЕ/мл,   0,4мл- №10
р-р для инъекций 10 тыс.анти-Ха МЕ/мл,   0,3мл- №10
</t>
  </si>
  <si>
    <t xml:space="preserve">Эноксапарин натрия р-р для инъекций 10 тыс.анти-Ха МЕ/мл,   0,6мл- №10
</t>
  </si>
  <si>
    <t xml:space="preserve">Эноксапарин натрия р-р для инъекций 10 тыс.анти-Ха МЕ/мл,   0,7мл- №10
</t>
  </si>
  <si>
    <t xml:space="preserve">Эноксапарин натрия  р-р для инъекций 10 тыс.анти-Ха МЕ/мл,  0,8мл- №10
</t>
  </si>
  <si>
    <t xml:space="preserve">Альбумин человека  раствор для инфузий 250 мг/мл, 50 мл №1
</t>
  </si>
  <si>
    <t xml:space="preserve">Аминокислоты для парентерального питания+Прочие препараты (Жировые эмульсии для парентерального питания+Декстроза+Минералы)  эмульсия д/инф. , 1920мл  №4-контейнеры трехкамерные  : 1-я камера р-р декстрозы 11% (1180мл); 2-я камера р-р аминокислот с электролитами (400мл); 3-я камера жировая эмульсия 20% (340мл)
60
</t>
  </si>
  <si>
    <t>Рекомбинантный белок, содержащий аминокислотную последовательность стафилокиназы лиофилизат для приготовления раствора для в/в введения, 5 мг (745000 МЕ), - флаконы (1) / в комплекте с растворителем</t>
  </si>
  <si>
    <t>КП вх.211-01/23 от 18.01.2023</t>
  </si>
  <si>
    <t>КП вх.212-01/23 от 18.01.2023</t>
  </si>
  <si>
    <t>КП вх.213-01/23 от 18.01.2023</t>
  </si>
  <si>
    <t>КП вх.228-01/23 от 18.01.2023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</si>
</sst>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8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39" fillId="0" borderId="0" xfId="0" applyNumberFormat="1" applyFont="1" applyFill="1" applyAlignment="1">
      <alignment horizontal="center" vertical="center" wrapText="1"/>
    </xf>
    <xf numFmtId="164" fontId="40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1" fillId="0" borderId="0" xfId="0" applyFont="1" applyAlignment="1">
      <alignment horizontal="right" indent="15"/>
    </xf>
    <xf numFmtId="0" fontId="41" fillId="0" borderId="0" xfId="0" applyFont="1" applyAlignment="1">
      <alignment horizontal="right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5" fillId="0" borderId="0" xfId="0" applyFont="1" applyAlignment="1">
      <alignment horizontal="center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164" fontId="0" fillId="0" borderId="14" xfId="0" applyNumberFormat="1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="85" zoomScaleNormal="85" zoomScalePageLayoutView="70" workbookViewId="0" topLeftCell="A1">
      <selection activeCell="A2" sqref="A2:Q34"/>
    </sheetView>
  </sheetViews>
  <sheetFormatPr defaultColWidth="9.140625" defaultRowHeight="15"/>
  <cols>
    <col min="1" max="1" width="9.140625" style="2" customWidth="1"/>
    <col min="2" max="2" width="27.28125" style="2" customWidth="1"/>
    <col min="3" max="4" width="9.140625" style="2" customWidth="1"/>
    <col min="5" max="5" width="11.57421875" style="3" customWidth="1"/>
    <col min="6" max="7" width="12.57421875" style="3" customWidth="1"/>
    <col min="8" max="8" width="12.00390625" style="3" customWidth="1"/>
    <col min="9" max="9" width="10.421875" style="3" customWidth="1"/>
    <col min="10" max="10" width="11.57421875" style="3" customWidth="1"/>
    <col min="11" max="11" width="11.7109375" style="3" customWidth="1"/>
    <col min="12" max="12" width="11.57421875" style="3" customWidth="1"/>
    <col min="13" max="13" width="9.421875" style="2" customWidth="1"/>
    <col min="14" max="14" width="12.57421875" style="2" customWidth="1"/>
    <col min="15" max="15" width="10.28125" style="2" customWidth="1"/>
    <col min="16" max="16" width="14.28125" style="2" customWidth="1"/>
    <col min="17" max="17" width="13.28125" style="3" customWidth="1"/>
    <col min="18" max="16384" width="9.140625" style="1" customWidth="1"/>
  </cols>
  <sheetData>
    <row r="1" spans="1:16" ht="15">
      <c r="A1" s="18"/>
      <c r="B1" s="18"/>
      <c r="C1" s="18"/>
      <c r="D1" s="18"/>
      <c r="M1" s="18"/>
      <c r="N1" s="18"/>
      <c r="O1" s="18"/>
      <c r="P1" s="18"/>
    </row>
    <row r="2" spans="1:16" ht="15">
      <c r="A2" s="18"/>
      <c r="B2" s="18"/>
      <c r="C2" s="18"/>
      <c r="D2" s="18"/>
      <c r="M2" s="18"/>
      <c r="N2" s="18"/>
      <c r="O2" s="18"/>
      <c r="P2" s="18"/>
    </row>
    <row r="3" spans="1:17" s="10" customFormat="1" ht="15">
      <c r="A3" s="8"/>
      <c r="B3" s="8"/>
      <c r="C3" s="8"/>
      <c r="D3" s="8"/>
      <c r="E3" s="9"/>
      <c r="F3" s="9"/>
      <c r="G3" s="9"/>
      <c r="H3" s="9"/>
      <c r="I3" s="9"/>
      <c r="J3" s="9"/>
      <c r="K3" s="9"/>
      <c r="L3" s="9"/>
      <c r="M3" s="8"/>
      <c r="N3" s="8"/>
      <c r="O3" s="8"/>
      <c r="P3" s="8"/>
      <c r="Q3" s="11" t="s">
        <v>16</v>
      </c>
    </row>
    <row r="4" spans="1:17" s="10" customFormat="1" ht="15">
      <c r="A4" s="8"/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8"/>
      <c r="N4" s="8"/>
      <c r="O4" s="8"/>
      <c r="P4" s="8"/>
      <c r="Q4" s="12" t="s">
        <v>21</v>
      </c>
    </row>
    <row r="5" spans="1:17" s="10" customFormat="1" ht="15">
      <c r="A5" s="8"/>
      <c r="B5" s="8"/>
      <c r="C5" s="8"/>
      <c r="D5" s="8"/>
      <c r="E5" s="9"/>
      <c r="F5" s="9"/>
      <c r="G5" s="9"/>
      <c r="H5" s="9"/>
      <c r="I5" s="9"/>
      <c r="J5" s="9"/>
      <c r="K5" s="9"/>
      <c r="L5" s="9"/>
      <c r="M5" s="8"/>
      <c r="N5" s="8"/>
      <c r="O5" s="8"/>
      <c r="P5" s="8"/>
      <c r="Q5" s="12" t="s">
        <v>17</v>
      </c>
    </row>
    <row r="6" spans="1:17" s="10" customFormat="1" ht="15">
      <c r="A6" s="8"/>
      <c r="B6" s="8"/>
      <c r="C6" s="8"/>
      <c r="D6" s="8"/>
      <c r="E6" s="9"/>
      <c r="F6" s="9"/>
      <c r="G6" s="9"/>
      <c r="H6" s="9"/>
      <c r="I6" s="9"/>
      <c r="J6" s="9"/>
      <c r="K6" s="9"/>
      <c r="L6" s="9"/>
      <c r="M6" s="8"/>
      <c r="N6" s="8"/>
      <c r="O6" s="8"/>
      <c r="P6" s="8"/>
      <c r="Q6" s="9"/>
    </row>
    <row r="7" spans="1:17" s="10" customFormat="1" ht="28.5" customHeight="1">
      <c r="A7" s="8"/>
      <c r="B7" s="8"/>
      <c r="C7" s="8"/>
      <c r="D7" s="8"/>
      <c r="E7" s="9"/>
      <c r="F7" s="9"/>
      <c r="G7" s="9"/>
      <c r="H7" s="9"/>
      <c r="I7" s="9"/>
      <c r="J7" s="9"/>
      <c r="K7" s="9"/>
      <c r="L7" s="9"/>
      <c r="M7" s="8"/>
      <c r="N7" s="38" t="s">
        <v>20</v>
      </c>
      <c r="O7" s="38"/>
      <c r="P7" s="8"/>
      <c r="Q7" s="4" t="s">
        <v>18</v>
      </c>
    </row>
    <row r="8" ht="18.75">
      <c r="Q8" s="5"/>
    </row>
    <row r="9" spans="2:17" ht="18.75">
      <c r="B9" s="39" t="s">
        <v>19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5"/>
    </row>
    <row r="10" spans="2:16" ht="15.75">
      <c r="B10" s="26"/>
      <c r="C10" s="26"/>
      <c r="D10" s="40" t="s">
        <v>29</v>
      </c>
      <c r="E10" s="40"/>
      <c r="F10" s="40"/>
      <c r="G10" s="40"/>
      <c r="H10" s="40"/>
      <c r="I10" s="40"/>
      <c r="J10" s="40"/>
      <c r="K10" s="40"/>
      <c r="L10" s="40"/>
      <c r="M10" s="26"/>
      <c r="N10" s="26"/>
      <c r="O10" s="26"/>
      <c r="P10" s="26"/>
    </row>
    <row r="12" spans="1:17" s="8" customFormat="1" ht="49.5" customHeight="1">
      <c r="A12" s="42" t="s">
        <v>14</v>
      </c>
      <c r="B12" s="43"/>
      <c r="C12" s="44">
        <f>SUMIF(Q15:Q15,"&gt;0")</f>
        <v>207481.47000000003</v>
      </c>
      <c r="D12" s="43"/>
      <c r="E12" s="15" t="s">
        <v>37</v>
      </c>
      <c r="F12" s="15" t="s">
        <v>38</v>
      </c>
      <c r="G12" s="15" t="s">
        <v>39</v>
      </c>
      <c r="H12" s="15" t="s">
        <v>40</v>
      </c>
      <c r="I12" s="15"/>
      <c r="J12" s="15"/>
      <c r="K12" s="35"/>
      <c r="L12" s="6"/>
      <c r="M12" s="7"/>
      <c r="N12" s="7"/>
      <c r="O12" s="7"/>
      <c r="P12" s="7"/>
      <c r="Q12" s="6"/>
    </row>
    <row r="13" spans="1:17" s="8" customFormat="1" ht="30" customHeight="1">
      <c r="A13" s="37" t="s">
        <v>0</v>
      </c>
      <c r="B13" s="37" t="s">
        <v>1</v>
      </c>
      <c r="C13" s="37" t="s">
        <v>2</v>
      </c>
      <c r="D13" s="37"/>
      <c r="E13" s="6" t="s">
        <v>5</v>
      </c>
      <c r="F13" s="6" t="s">
        <v>7</v>
      </c>
      <c r="G13" s="14" t="s">
        <v>8</v>
      </c>
      <c r="H13" s="13" t="s">
        <v>22</v>
      </c>
      <c r="I13" s="13" t="s">
        <v>23</v>
      </c>
      <c r="J13" s="13" t="s">
        <v>25</v>
      </c>
      <c r="K13" s="13" t="s">
        <v>26</v>
      </c>
      <c r="L13" s="45" t="s">
        <v>15</v>
      </c>
      <c r="M13" s="37" t="s">
        <v>11</v>
      </c>
      <c r="N13" s="37" t="s">
        <v>12</v>
      </c>
      <c r="O13" s="37" t="s">
        <v>13</v>
      </c>
      <c r="P13" s="37" t="s">
        <v>9</v>
      </c>
      <c r="Q13" s="41" t="s">
        <v>10</v>
      </c>
    </row>
    <row r="14" spans="1:17" s="8" customFormat="1" ht="30">
      <c r="A14" s="37"/>
      <c r="B14" s="37"/>
      <c r="C14" s="7" t="s">
        <v>3</v>
      </c>
      <c r="D14" s="7" t="s">
        <v>4</v>
      </c>
      <c r="E14" s="6" t="s">
        <v>6</v>
      </c>
      <c r="F14" s="6" t="s">
        <v>6</v>
      </c>
      <c r="G14" s="14" t="s">
        <v>6</v>
      </c>
      <c r="H14" s="14" t="s">
        <v>6</v>
      </c>
      <c r="I14" s="31" t="s">
        <v>6</v>
      </c>
      <c r="J14" s="31" t="s">
        <v>6</v>
      </c>
      <c r="K14" s="6" t="s">
        <v>6</v>
      </c>
      <c r="L14" s="46"/>
      <c r="M14" s="37"/>
      <c r="N14" s="37"/>
      <c r="O14" s="37"/>
      <c r="P14" s="37"/>
      <c r="Q14" s="41"/>
    </row>
    <row r="15" spans="1:17" s="8" customFormat="1" ht="159" customHeight="1">
      <c r="A15" s="17"/>
      <c r="B15" s="19" t="s">
        <v>36</v>
      </c>
      <c r="C15" s="19" t="s">
        <v>24</v>
      </c>
      <c r="D15" s="13">
        <v>12</v>
      </c>
      <c r="E15" s="13">
        <v>17290.13</v>
      </c>
      <c r="F15" s="13">
        <v>17290.1</v>
      </c>
      <c r="G15" s="13">
        <v>17290.13</v>
      </c>
      <c r="H15" s="13">
        <v>17290.13</v>
      </c>
      <c r="I15" s="13"/>
      <c r="J15" s="13"/>
      <c r="K15" s="13"/>
      <c r="L15" s="16">
        <f aca="true" t="shared" si="0" ref="L15:L27">AVERAGE(E15:K15)</f>
        <v>17290.1225</v>
      </c>
      <c r="M15" s="17">
        <f aca="true" t="shared" si="1" ref="M15:M27">COUNT(E15:K15)</f>
        <v>4</v>
      </c>
      <c r="N15" s="17">
        <f aca="true" t="shared" si="2" ref="N15:N27">STDEV(E15:K15)</f>
        <v>0.015000000001236913</v>
      </c>
      <c r="O15" s="17">
        <f aca="true" t="shared" si="3" ref="O15:O27">N15/L15*100</f>
        <v>8.675473526134306E-05</v>
      </c>
      <c r="P15" s="17" t="str">
        <f aca="true" t="shared" si="4" ref="P15:P30">IF(O15&lt;33,"ОДНОРОДНЫЕ","НЕОДНОРОДНЫЕ")</f>
        <v>ОДНОРОДНЫЕ</v>
      </c>
      <c r="Q15" s="16">
        <f aca="true" t="shared" si="5" ref="Q15:Q30">D15*L15</f>
        <v>207481.47000000003</v>
      </c>
    </row>
    <row r="16" spans="1:17" s="8" customFormat="1" ht="60" customHeight="1" hidden="1">
      <c r="A16" s="17"/>
      <c r="B16" s="19" t="s">
        <v>30</v>
      </c>
      <c r="C16" s="19" t="s">
        <v>24</v>
      </c>
      <c r="D16" s="13"/>
      <c r="E16" s="13"/>
      <c r="F16" s="13"/>
      <c r="G16" s="13"/>
      <c r="H16" s="13"/>
      <c r="I16" s="13"/>
      <c r="J16" s="13"/>
      <c r="K16" s="13"/>
      <c r="L16" s="16" t="e">
        <f t="shared" si="0"/>
        <v>#DIV/0!</v>
      </c>
      <c r="M16" s="17">
        <f t="shared" si="1"/>
        <v>0</v>
      </c>
      <c r="N16" s="17" t="e">
        <f t="shared" si="2"/>
        <v>#DIV/0!</v>
      </c>
      <c r="O16" s="17" t="e">
        <f t="shared" si="3"/>
        <v>#DIV/0!</v>
      </c>
      <c r="P16" s="17" t="e">
        <f t="shared" si="4"/>
        <v>#DIV/0!</v>
      </c>
      <c r="Q16" s="31" t="e">
        <f t="shared" si="5"/>
        <v>#DIV/0!</v>
      </c>
    </row>
    <row r="17" spans="1:17" s="8" customFormat="1" ht="56.25" customHeight="1" hidden="1">
      <c r="A17" s="22"/>
      <c r="B17" s="19" t="s">
        <v>31</v>
      </c>
      <c r="C17" s="19" t="s">
        <v>24</v>
      </c>
      <c r="D17" s="13"/>
      <c r="E17" s="13"/>
      <c r="F17" s="13"/>
      <c r="G17" s="13"/>
      <c r="H17" s="13"/>
      <c r="I17" s="13"/>
      <c r="J17" s="13"/>
      <c r="K17" s="13"/>
      <c r="L17" s="21" t="e">
        <f t="shared" si="0"/>
        <v>#DIV/0!</v>
      </c>
      <c r="M17" s="22">
        <f t="shared" si="1"/>
        <v>0</v>
      </c>
      <c r="N17" s="22" t="e">
        <f t="shared" si="2"/>
        <v>#DIV/0!</v>
      </c>
      <c r="O17" s="22" t="e">
        <f t="shared" si="3"/>
        <v>#DIV/0!</v>
      </c>
      <c r="P17" s="22" t="e">
        <f t="shared" si="4"/>
        <v>#DIV/0!</v>
      </c>
      <c r="Q17" s="31" t="e">
        <f t="shared" si="5"/>
        <v>#DIV/0!</v>
      </c>
    </row>
    <row r="18" spans="1:17" s="8" customFormat="1" ht="57.75" customHeight="1" hidden="1">
      <c r="A18" s="22"/>
      <c r="B18" s="19" t="s">
        <v>32</v>
      </c>
      <c r="C18" s="19" t="s">
        <v>24</v>
      </c>
      <c r="D18" s="13"/>
      <c r="E18" s="13"/>
      <c r="F18" s="13"/>
      <c r="G18" s="13"/>
      <c r="H18" s="13"/>
      <c r="I18" s="13"/>
      <c r="J18" s="13"/>
      <c r="K18" s="13"/>
      <c r="L18" s="21" t="e">
        <f t="shared" si="0"/>
        <v>#DIV/0!</v>
      </c>
      <c r="M18" s="22">
        <f t="shared" si="1"/>
        <v>0</v>
      </c>
      <c r="N18" s="22" t="e">
        <f t="shared" si="2"/>
        <v>#DIV/0!</v>
      </c>
      <c r="O18" s="22" t="e">
        <f t="shared" si="3"/>
        <v>#DIV/0!</v>
      </c>
      <c r="P18" s="22" t="e">
        <f t="shared" si="4"/>
        <v>#DIV/0!</v>
      </c>
      <c r="Q18" s="31" t="e">
        <f t="shared" si="5"/>
        <v>#DIV/0!</v>
      </c>
    </row>
    <row r="19" spans="1:17" s="8" customFormat="1" ht="55.5" customHeight="1" hidden="1">
      <c r="A19" s="22"/>
      <c r="B19" s="19" t="s">
        <v>33</v>
      </c>
      <c r="C19" s="19" t="s">
        <v>24</v>
      </c>
      <c r="D19" s="13"/>
      <c r="E19" s="13"/>
      <c r="F19" s="13"/>
      <c r="G19" s="13"/>
      <c r="H19" s="13"/>
      <c r="I19" s="13"/>
      <c r="J19" s="13"/>
      <c r="K19" s="13"/>
      <c r="L19" s="21" t="e">
        <f t="shared" si="0"/>
        <v>#DIV/0!</v>
      </c>
      <c r="M19" s="22">
        <f t="shared" si="1"/>
        <v>0</v>
      </c>
      <c r="N19" s="22" t="e">
        <f t="shared" si="2"/>
        <v>#DIV/0!</v>
      </c>
      <c r="O19" s="22" t="e">
        <f t="shared" si="3"/>
        <v>#DIV/0!</v>
      </c>
      <c r="P19" s="22" t="e">
        <f t="shared" si="4"/>
        <v>#DIV/0!</v>
      </c>
      <c r="Q19" s="31" t="e">
        <f t="shared" si="5"/>
        <v>#DIV/0!</v>
      </c>
    </row>
    <row r="20" spans="1:17" s="8" customFormat="1" ht="56.25" customHeight="1" hidden="1">
      <c r="A20" s="23"/>
      <c r="B20" s="19" t="s">
        <v>34</v>
      </c>
      <c r="C20" s="19" t="s">
        <v>24</v>
      </c>
      <c r="D20" s="13"/>
      <c r="E20" s="13"/>
      <c r="F20" s="13"/>
      <c r="G20" s="13"/>
      <c r="H20" s="13"/>
      <c r="I20" s="13"/>
      <c r="J20" s="13"/>
      <c r="K20" s="13"/>
      <c r="L20" s="24" t="e">
        <f t="shared" si="0"/>
        <v>#DIV/0!</v>
      </c>
      <c r="M20" s="23">
        <f t="shared" si="1"/>
        <v>0</v>
      </c>
      <c r="N20" s="23" t="e">
        <f t="shared" si="2"/>
        <v>#DIV/0!</v>
      </c>
      <c r="O20" s="23" t="e">
        <f t="shared" si="3"/>
        <v>#DIV/0!</v>
      </c>
      <c r="P20" s="23" t="e">
        <f t="shared" si="4"/>
        <v>#DIV/0!</v>
      </c>
      <c r="Q20" s="31" t="e">
        <f t="shared" si="5"/>
        <v>#DIV/0!</v>
      </c>
    </row>
    <row r="21" spans="1:17" s="8" customFormat="1" ht="228" customHeight="1" hidden="1">
      <c r="A21" s="23"/>
      <c r="B21" s="19" t="s">
        <v>35</v>
      </c>
      <c r="C21" s="19" t="s">
        <v>24</v>
      </c>
      <c r="D21" s="19"/>
      <c r="E21" s="13"/>
      <c r="F21" s="13"/>
      <c r="G21" s="13"/>
      <c r="H21" s="13"/>
      <c r="I21" s="13"/>
      <c r="J21" s="13"/>
      <c r="K21" s="13"/>
      <c r="L21" s="6" t="e">
        <f t="shared" si="0"/>
        <v>#DIV/0!</v>
      </c>
      <c r="M21" s="7">
        <f t="shared" si="1"/>
        <v>0</v>
      </c>
      <c r="N21" s="7" t="e">
        <f t="shared" si="2"/>
        <v>#DIV/0!</v>
      </c>
      <c r="O21" s="7" t="e">
        <f t="shared" si="3"/>
        <v>#DIV/0!</v>
      </c>
      <c r="P21" s="7" t="e">
        <f t="shared" si="4"/>
        <v>#DIV/0!</v>
      </c>
      <c r="Q21" s="31" t="e">
        <f t="shared" si="5"/>
        <v>#DIV/0!</v>
      </c>
    </row>
    <row r="22" spans="1:17" s="10" customFormat="1" ht="52.5" customHeight="1" hidden="1">
      <c r="A22" s="29"/>
      <c r="B22" s="34"/>
      <c r="C22" s="32" t="s">
        <v>24</v>
      </c>
      <c r="D22" s="19"/>
      <c r="E22" s="13"/>
      <c r="F22" s="13"/>
      <c r="G22" s="13"/>
      <c r="H22" s="13"/>
      <c r="I22" s="13"/>
      <c r="J22" s="13"/>
      <c r="K22" s="13"/>
      <c r="L22" s="27" t="e">
        <f t="shared" si="0"/>
        <v>#DIV/0!</v>
      </c>
      <c r="M22" s="25">
        <f t="shared" si="1"/>
        <v>0</v>
      </c>
      <c r="N22" s="25" t="e">
        <f t="shared" si="2"/>
        <v>#DIV/0!</v>
      </c>
      <c r="O22" s="25" t="e">
        <f t="shared" si="3"/>
        <v>#DIV/0!</v>
      </c>
      <c r="P22" s="25" t="e">
        <f t="shared" si="4"/>
        <v>#DIV/0!</v>
      </c>
      <c r="Q22" s="31" t="e">
        <f t="shared" si="5"/>
        <v>#DIV/0!</v>
      </c>
    </row>
    <row r="23" spans="1:17" s="10" customFormat="1" ht="51" customHeight="1" hidden="1">
      <c r="A23" s="25"/>
      <c r="B23" s="33"/>
      <c r="C23" s="19" t="s">
        <v>24</v>
      </c>
      <c r="D23" s="19"/>
      <c r="E23" s="13"/>
      <c r="F23" s="13"/>
      <c r="G23" s="13"/>
      <c r="H23" s="13"/>
      <c r="I23" s="13"/>
      <c r="J23" s="13"/>
      <c r="K23" s="13"/>
      <c r="L23" s="27" t="e">
        <f t="shared" si="0"/>
        <v>#DIV/0!</v>
      </c>
      <c r="M23" s="25">
        <f t="shared" si="1"/>
        <v>0</v>
      </c>
      <c r="N23" s="25" t="e">
        <f t="shared" si="2"/>
        <v>#DIV/0!</v>
      </c>
      <c r="O23" s="25" t="e">
        <f t="shared" si="3"/>
        <v>#DIV/0!</v>
      </c>
      <c r="P23" s="25" t="e">
        <f t="shared" si="4"/>
        <v>#DIV/0!</v>
      </c>
      <c r="Q23" s="31" t="e">
        <f t="shared" si="5"/>
        <v>#DIV/0!</v>
      </c>
    </row>
    <row r="24" spans="1:17" s="10" customFormat="1" ht="48" customHeight="1" hidden="1">
      <c r="A24" s="25"/>
      <c r="B24" s="19"/>
      <c r="C24" s="19" t="s">
        <v>24</v>
      </c>
      <c r="D24" s="19"/>
      <c r="E24" s="13"/>
      <c r="F24" s="13"/>
      <c r="G24" s="13"/>
      <c r="H24" s="13"/>
      <c r="I24" s="13"/>
      <c r="J24" s="13"/>
      <c r="K24" s="13"/>
      <c r="L24" s="27" t="e">
        <f t="shared" si="0"/>
        <v>#DIV/0!</v>
      </c>
      <c r="M24" s="25">
        <f t="shared" si="1"/>
        <v>0</v>
      </c>
      <c r="N24" s="25" t="e">
        <f t="shared" si="2"/>
        <v>#DIV/0!</v>
      </c>
      <c r="O24" s="25" t="e">
        <f t="shared" si="3"/>
        <v>#DIV/0!</v>
      </c>
      <c r="P24" s="25" t="e">
        <f t="shared" si="4"/>
        <v>#DIV/0!</v>
      </c>
      <c r="Q24" s="31" t="e">
        <f t="shared" si="5"/>
        <v>#DIV/0!</v>
      </c>
    </row>
    <row r="25" spans="1:17" s="10" customFormat="1" ht="55.5" customHeight="1" hidden="1">
      <c r="A25" s="25"/>
      <c r="B25" s="19"/>
      <c r="C25" s="19" t="s">
        <v>24</v>
      </c>
      <c r="D25" s="19"/>
      <c r="E25" s="13"/>
      <c r="F25" s="13"/>
      <c r="G25" s="13"/>
      <c r="H25" s="13"/>
      <c r="I25" s="13"/>
      <c r="J25" s="13"/>
      <c r="K25" s="13"/>
      <c r="L25" s="27" t="e">
        <f t="shared" si="0"/>
        <v>#DIV/0!</v>
      </c>
      <c r="M25" s="25">
        <f t="shared" si="1"/>
        <v>0</v>
      </c>
      <c r="N25" s="25" t="e">
        <f t="shared" si="2"/>
        <v>#DIV/0!</v>
      </c>
      <c r="O25" s="25" t="e">
        <f t="shared" si="3"/>
        <v>#DIV/0!</v>
      </c>
      <c r="P25" s="25" t="e">
        <f t="shared" si="4"/>
        <v>#DIV/0!</v>
      </c>
      <c r="Q25" s="31" t="e">
        <f t="shared" si="5"/>
        <v>#DIV/0!</v>
      </c>
    </row>
    <row r="26" spans="1:17" s="20" customFormat="1" ht="47.25" customHeight="1" hidden="1">
      <c r="A26" s="25"/>
      <c r="B26" s="19"/>
      <c r="C26" s="19" t="s">
        <v>24</v>
      </c>
      <c r="D26" s="19"/>
      <c r="E26" s="13"/>
      <c r="F26" s="13"/>
      <c r="G26" s="13"/>
      <c r="H26" s="13"/>
      <c r="I26" s="13"/>
      <c r="J26" s="13"/>
      <c r="K26" s="13"/>
      <c r="L26" s="27" t="e">
        <f t="shared" si="0"/>
        <v>#DIV/0!</v>
      </c>
      <c r="M26" s="25">
        <f t="shared" si="1"/>
        <v>0</v>
      </c>
      <c r="N26" s="25" t="e">
        <f t="shared" si="2"/>
        <v>#DIV/0!</v>
      </c>
      <c r="O26" s="25" t="e">
        <f t="shared" si="3"/>
        <v>#DIV/0!</v>
      </c>
      <c r="P26" s="25" t="e">
        <f t="shared" si="4"/>
        <v>#DIV/0!</v>
      </c>
      <c r="Q26" s="31" t="e">
        <f t="shared" si="5"/>
        <v>#DIV/0!</v>
      </c>
    </row>
    <row r="27" spans="1:17" ht="36.75" customHeight="1" hidden="1">
      <c r="A27" s="25"/>
      <c r="B27" s="19"/>
      <c r="C27" s="19" t="s">
        <v>24</v>
      </c>
      <c r="D27" s="19"/>
      <c r="E27" s="13"/>
      <c r="F27" s="13"/>
      <c r="G27" s="13"/>
      <c r="H27" s="13"/>
      <c r="I27" s="13"/>
      <c r="J27" s="13"/>
      <c r="K27" s="13"/>
      <c r="L27" s="27" t="e">
        <f t="shared" si="0"/>
        <v>#DIV/0!</v>
      </c>
      <c r="M27" s="25">
        <f t="shared" si="1"/>
        <v>0</v>
      </c>
      <c r="N27" s="25" t="e">
        <f t="shared" si="2"/>
        <v>#DIV/0!</v>
      </c>
      <c r="O27" s="25" t="e">
        <f t="shared" si="3"/>
        <v>#DIV/0!</v>
      </c>
      <c r="P27" s="25" t="e">
        <f t="shared" si="4"/>
        <v>#DIV/0!</v>
      </c>
      <c r="Q27" s="31" t="e">
        <f t="shared" si="5"/>
        <v>#DIV/0!</v>
      </c>
    </row>
    <row r="28" spans="1:17" ht="15" hidden="1">
      <c r="A28" s="30"/>
      <c r="B28" s="19"/>
      <c r="C28" s="19" t="s">
        <v>24</v>
      </c>
      <c r="D28" s="19"/>
      <c r="E28" s="13"/>
      <c r="F28" s="13"/>
      <c r="G28" s="13"/>
      <c r="H28" s="13"/>
      <c r="I28" s="13"/>
      <c r="J28" s="13"/>
      <c r="K28" s="13"/>
      <c r="L28" s="28" t="e">
        <f>AVERAGE(E28:K28)</f>
        <v>#DIV/0!</v>
      </c>
      <c r="M28" s="30">
        <f>COUNT(E28:K28)</f>
        <v>0</v>
      </c>
      <c r="N28" s="30" t="e">
        <f>STDEV(E28:K28)</f>
        <v>#DIV/0!</v>
      </c>
      <c r="O28" s="30" t="e">
        <f>N28/L28*100</f>
        <v>#DIV/0!</v>
      </c>
      <c r="P28" s="30" t="e">
        <f t="shared" si="4"/>
        <v>#DIV/0!</v>
      </c>
      <c r="Q28" s="31" t="e">
        <f t="shared" si="5"/>
        <v>#DIV/0!</v>
      </c>
    </row>
    <row r="29" spans="1:17" ht="15" hidden="1">
      <c r="A29" s="30"/>
      <c r="B29" s="19"/>
      <c r="C29" s="19" t="s">
        <v>24</v>
      </c>
      <c r="D29" s="19"/>
      <c r="E29" s="13"/>
      <c r="F29" s="13"/>
      <c r="G29" s="13"/>
      <c r="H29" s="13"/>
      <c r="I29" s="13"/>
      <c r="J29" s="13"/>
      <c r="K29" s="13"/>
      <c r="L29" s="28" t="e">
        <f>AVERAGE(E29:K29)</f>
        <v>#DIV/0!</v>
      </c>
      <c r="M29" s="30">
        <f>COUNT(E29:K29)</f>
        <v>0</v>
      </c>
      <c r="N29" s="30" t="e">
        <f>STDEV(E29:K29)</f>
        <v>#DIV/0!</v>
      </c>
      <c r="O29" s="30" t="e">
        <f>N29/L29*100</f>
        <v>#DIV/0!</v>
      </c>
      <c r="P29" s="30" t="e">
        <f t="shared" si="4"/>
        <v>#DIV/0!</v>
      </c>
      <c r="Q29" s="31" t="e">
        <f t="shared" si="5"/>
        <v>#DIV/0!</v>
      </c>
    </row>
    <row r="30" spans="1:17" ht="15" hidden="1">
      <c r="A30" s="30"/>
      <c r="B30" s="19"/>
      <c r="C30" s="19" t="s">
        <v>24</v>
      </c>
      <c r="D30" s="19"/>
      <c r="E30" s="13"/>
      <c r="F30" s="13"/>
      <c r="G30" s="13"/>
      <c r="H30" s="13"/>
      <c r="I30" s="13"/>
      <c r="J30" s="13"/>
      <c r="K30" s="13"/>
      <c r="L30" s="28" t="e">
        <f>AVERAGE(E30:K30)</f>
        <v>#DIV/0!</v>
      </c>
      <c r="M30" s="30">
        <f>COUNT(E30:K30)</f>
        <v>0</v>
      </c>
      <c r="N30" s="30" t="e">
        <f>STDEV(E30:K30)</f>
        <v>#DIV/0!</v>
      </c>
      <c r="O30" s="30" t="e">
        <f>N30/L30*100</f>
        <v>#DIV/0!</v>
      </c>
      <c r="P30" s="30" t="e">
        <f t="shared" si="4"/>
        <v>#DIV/0!</v>
      </c>
      <c r="Q30" s="31" t="e">
        <f t="shared" si="5"/>
        <v>#DIV/0!</v>
      </c>
    </row>
    <row r="32" spans="1:15" ht="15">
      <c r="A32" s="36" t="s">
        <v>27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5">
      <c r="A33" s="36" t="s">
        <v>28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1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</sheetData>
  <sheetProtection/>
  <mergeCells count="17">
    <mergeCell ref="Q13:Q14"/>
    <mergeCell ref="A12:B12"/>
    <mergeCell ref="C12:D12"/>
    <mergeCell ref="L13:L14"/>
    <mergeCell ref="M13:M14"/>
    <mergeCell ref="N13:N14"/>
    <mergeCell ref="O13:O14"/>
    <mergeCell ref="P13:P14"/>
    <mergeCell ref="A13:A14"/>
    <mergeCell ref="B13:B14"/>
    <mergeCell ref="A32:O32"/>
    <mergeCell ref="A33:O33"/>
    <mergeCell ref="A34:O34"/>
    <mergeCell ref="C13:D13"/>
    <mergeCell ref="N7:O7"/>
    <mergeCell ref="B9:P9"/>
    <mergeCell ref="D10:L10"/>
  </mergeCells>
  <conditionalFormatting sqref="P15:P21">
    <cfRule type="containsText" priority="34" dxfId="30" operator="containsText" text="НЕ">
      <formula>NOT(ISERROR(SEARCH("НЕ",P15)))</formula>
    </cfRule>
    <cfRule type="containsText" priority="35" dxfId="31" operator="containsText" text="ОДНОРОДНЫЕ">
      <formula>NOT(ISERROR(SEARCH("ОДНОРОДНЫЕ",P15)))</formula>
    </cfRule>
    <cfRule type="containsText" priority="36" dxfId="30" operator="containsText" text="НЕОДНОРОДНЫЕ">
      <formula>NOT(ISERROR(SEARCH("НЕОДНОРОДНЫЕ",P15)))</formula>
    </cfRule>
  </conditionalFormatting>
  <conditionalFormatting sqref="P15:P21">
    <cfRule type="containsText" priority="31" dxfId="30" operator="containsText" text="НЕОДНОРОДНЫЕ">
      <formula>NOT(ISERROR(SEARCH("НЕОДНОРОДНЫЕ",P15)))</formula>
    </cfRule>
    <cfRule type="containsText" priority="32" dxfId="31" operator="containsText" text="ОДНОРОДНЫЕ">
      <formula>NOT(ISERROR(SEARCH("ОДНОРОДНЫЕ",P15)))</formula>
    </cfRule>
    <cfRule type="containsText" priority="33" dxfId="30" operator="containsText" text="НЕОДНОРОДНЫЕ">
      <formula>NOT(ISERROR(SEARCH("НЕОДНОРОДНЫЕ",P15)))</formula>
    </cfRule>
  </conditionalFormatting>
  <conditionalFormatting sqref="P22:P25">
    <cfRule type="containsText" priority="22" dxfId="30" operator="containsText" text="НЕ">
      <formula>NOT(ISERROR(SEARCH("НЕ",P22)))</formula>
    </cfRule>
    <cfRule type="containsText" priority="23" dxfId="31" operator="containsText" text="ОДНОРОДНЫЕ">
      <formula>NOT(ISERROR(SEARCH("ОДНОРОДНЫЕ",P22)))</formula>
    </cfRule>
    <cfRule type="containsText" priority="24" dxfId="30" operator="containsText" text="НЕОДНОРОДНЫЕ">
      <formula>NOT(ISERROR(SEARCH("НЕОДНОРОДНЫЕ",P22)))</formula>
    </cfRule>
  </conditionalFormatting>
  <conditionalFormatting sqref="P22:P25">
    <cfRule type="containsText" priority="19" dxfId="30" operator="containsText" text="НЕОДНОРОДНЫЕ">
      <formula>NOT(ISERROR(SEARCH("НЕОДНОРОДНЫЕ",P22)))</formula>
    </cfRule>
    <cfRule type="containsText" priority="20" dxfId="31" operator="containsText" text="ОДНОРОДНЫЕ">
      <formula>NOT(ISERROR(SEARCH("ОДНОРОДНЫЕ",P22)))</formula>
    </cfRule>
    <cfRule type="containsText" priority="21" dxfId="30" operator="containsText" text="НЕОДНОРОДНЫЕ">
      <formula>NOT(ISERROR(SEARCH("НЕОДНОРОДНЫЕ",P22)))</formula>
    </cfRule>
  </conditionalFormatting>
  <conditionalFormatting sqref="P26:P27">
    <cfRule type="containsText" priority="16" dxfId="30" operator="containsText" text="НЕ">
      <formula>NOT(ISERROR(SEARCH("НЕ",P26)))</formula>
    </cfRule>
    <cfRule type="containsText" priority="17" dxfId="31" operator="containsText" text="ОДНОРОДНЫЕ">
      <formula>NOT(ISERROR(SEARCH("ОДНОРОДНЫЕ",P26)))</formula>
    </cfRule>
    <cfRule type="containsText" priority="18" dxfId="30" operator="containsText" text="НЕОДНОРОДНЫЕ">
      <formula>NOT(ISERROR(SEARCH("НЕОДНОРОДНЫЕ",P26)))</formula>
    </cfRule>
  </conditionalFormatting>
  <conditionalFormatting sqref="P26:P27">
    <cfRule type="containsText" priority="13" dxfId="30" operator="containsText" text="НЕОДНОРОДНЫЕ">
      <formula>NOT(ISERROR(SEARCH("НЕОДНОРОДНЫЕ",P26)))</formula>
    </cfRule>
    <cfRule type="containsText" priority="14" dxfId="31" operator="containsText" text="ОДНОРОДНЫЕ">
      <formula>NOT(ISERROR(SEARCH("ОДНОРОДНЫЕ",P26)))</formula>
    </cfRule>
    <cfRule type="containsText" priority="15" dxfId="30" operator="containsText" text="НЕОДНОРОДНЫЕ">
      <formula>NOT(ISERROR(SEARCH("НЕОДНОРОДНЫЕ",P26)))</formula>
    </cfRule>
  </conditionalFormatting>
  <conditionalFormatting sqref="P28">
    <cfRule type="containsText" priority="10" dxfId="30" operator="containsText" text="НЕ">
      <formula>NOT(ISERROR(SEARCH("НЕ",P28)))</formula>
    </cfRule>
    <cfRule type="containsText" priority="11" dxfId="31" operator="containsText" text="ОДНОРОДНЫЕ">
      <formula>NOT(ISERROR(SEARCH("ОДНОРОДНЫЕ",P28)))</formula>
    </cfRule>
    <cfRule type="containsText" priority="12" dxfId="30" operator="containsText" text="НЕОДНОРОДНЫЕ">
      <formula>NOT(ISERROR(SEARCH("НЕОДНОРОДНЫЕ",P28)))</formula>
    </cfRule>
  </conditionalFormatting>
  <conditionalFormatting sqref="P28">
    <cfRule type="containsText" priority="7" dxfId="30" operator="containsText" text="НЕОДНОРОДНЫЕ">
      <formula>NOT(ISERROR(SEARCH("НЕОДНОРОДНЫЕ",P28)))</formula>
    </cfRule>
    <cfRule type="containsText" priority="8" dxfId="31" operator="containsText" text="ОДНОРОДНЫЕ">
      <formula>NOT(ISERROR(SEARCH("ОДНОРОДНЫЕ",P28)))</formula>
    </cfRule>
    <cfRule type="containsText" priority="9" dxfId="30" operator="containsText" text="НЕОДНОРОДНЫЕ">
      <formula>NOT(ISERROR(SEARCH("НЕОДНОРОДНЫЕ",P28)))</formula>
    </cfRule>
  </conditionalFormatting>
  <conditionalFormatting sqref="P29:P30">
    <cfRule type="containsText" priority="4" dxfId="30" operator="containsText" text="НЕ">
      <formula>NOT(ISERROR(SEARCH("НЕ",P29)))</formula>
    </cfRule>
    <cfRule type="containsText" priority="5" dxfId="31" operator="containsText" text="ОДНОРОДНЫЕ">
      <formula>NOT(ISERROR(SEARCH("ОДНОРОДНЫЕ",P29)))</formula>
    </cfRule>
    <cfRule type="containsText" priority="6" dxfId="30" operator="containsText" text="НЕОДНОРОДНЫЕ">
      <formula>NOT(ISERROR(SEARCH("НЕОДНОРОДНЫЕ",P29)))</formula>
    </cfRule>
  </conditionalFormatting>
  <conditionalFormatting sqref="P29:P30">
    <cfRule type="containsText" priority="1" dxfId="30" operator="containsText" text="НЕОДНОРОДНЫЕ">
      <formula>NOT(ISERROR(SEARCH("НЕОДНОРОДНЫЕ",P29)))</formula>
    </cfRule>
    <cfRule type="containsText" priority="2" dxfId="31" operator="containsText" text="ОДНОРОДНЫЕ">
      <formula>NOT(ISERROR(SEARCH("ОДНОРОДНЫЕ",P29)))</formula>
    </cfRule>
    <cfRule type="containsText" priority="3" dxfId="30" operator="containsText" text="НЕОДНОРОДНЫЕ">
      <formula>NOT(ISERROR(SEARCH("НЕОДНОРОДНЫЕ",P29)))</formula>
    </cfRule>
  </conditionalFormatting>
  <printOptions/>
  <pageMargins left="0.31496062992125984" right="0.1968503937007874" top="0.35433070866141736" bottom="0.35433070866141736" header="0.11811023622047245" footer="0.11811023622047245"/>
  <pageSetup fitToHeight="1" fitToWidth="1" horizontalDpi="180" verticalDpi="18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2023-01-19T08:01:21Z</dcterms:modified>
  <cp:category/>
  <cp:version/>
  <cp:contentType/>
  <cp:contentStatus/>
</cp:coreProperties>
</file>