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4" i="1" l="1"/>
  <c r="M24" i="1"/>
  <c r="L24" i="1"/>
  <c r="Q24" i="1" s="1"/>
  <c r="O24" i="1" l="1"/>
  <c r="P24" i="1" s="1"/>
  <c r="N20" i="1"/>
  <c r="M20" i="1"/>
  <c r="L20" i="1"/>
  <c r="Q20" i="1" s="1"/>
  <c r="N22" i="1"/>
  <c r="M22" i="1"/>
  <c r="L22" i="1"/>
  <c r="Q22" i="1" s="1"/>
  <c r="N21" i="1"/>
  <c r="M21" i="1"/>
  <c r="L21" i="1"/>
  <c r="Q21" i="1" s="1"/>
  <c r="N23" i="1"/>
  <c r="M23" i="1"/>
  <c r="L23" i="1"/>
  <c r="Q23" i="1" s="1"/>
  <c r="O22" i="1" l="1"/>
  <c r="P22" i="1" s="1"/>
  <c r="O21" i="1"/>
  <c r="P21" i="1" s="1"/>
  <c r="C17" i="1"/>
  <c r="O23" i="1"/>
  <c r="P23" i="1" s="1"/>
  <c r="O20" i="1"/>
  <c r="P20" i="1" s="1"/>
  <c r="L25" i="1"/>
  <c r="Q25" i="1" s="1"/>
  <c r="M25" i="1"/>
  <c r="N25" i="1"/>
  <c r="O25" i="1" l="1"/>
  <c r="P25" i="1" s="1"/>
</calcChain>
</file>

<file path=xl/sharedStrings.xml><?xml version="1.0" encoding="utf-8"?>
<sst xmlns="http://schemas.openxmlformats.org/spreadsheetml/2006/main" count="58" uniqueCount="45">
  <si>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</si>
  <si>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</si>
  <si>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</si>
  <si>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</si>
  <si>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</si>
  <si>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</si>
  <si>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</si>
  <si>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</si>
  <si>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</si>
  <si>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</si>
  <si>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</si>
  <si>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</si>
  <si>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</si>
  <si>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</si>
  <si>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</si>
  <si>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</si>
  <si>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</si>
  <si>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</si>
  <si>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</si>
  <si>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</si>
  <si>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</si>
  <si>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</si>
  <si>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</si>
  <si>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</si>
  <si>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</si>
  <si>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</si>
  <si>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</si>
  <si>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</si>
  <si>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</si>
  <si>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Источник № 7</t>
  </si>
  <si>
    <t>Главный врач</t>
  </si>
  <si>
    <t>Ж.В. Есева</t>
  </si>
  <si>
    <t>Уп.</t>
  </si>
  <si>
    <t>Система электронного заказа "ФармКомандир"  08.09.2023</t>
  </si>
  <si>
    <t>№ 224-23</t>
  </si>
  <si>
    <t>Начальная (максимальная) цена договора устанавливается в размере 714925,45 руб. (семьсот четырнадцать тысяч девятьсот двадцать пять рублей сорок пять копеек)</t>
  </si>
  <si>
    <t>на поставку лекарственных препаратов противомикробных для системного использования</t>
  </si>
  <si>
    <t>КП вх.470/с от 08.09.2023</t>
  </si>
  <si>
    <t>КП вх.473/с от 08.09.2023</t>
  </si>
  <si>
    <t>КП вх.478/с от 08.09.2023</t>
  </si>
  <si>
    <t>Азтреонам</t>
  </si>
  <si>
    <t>Цефепим+[Сульбактам]</t>
  </si>
  <si>
    <t>Вориконазол</t>
  </si>
  <si>
    <t>Флуконазол</t>
  </si>
  <si>
    <t>Пиперациллин+[Тазобактам]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</si>
</sst>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indent="15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zoomScalePageLayoutView="70" workbookViewId="0">
      <selection activeCell="L37" sqref="L37"/>
    </sheetView>
  </sheetViews>
  <sheetFormatPr defaultRowHeight="15" x14ac:dyDescent="0.25"/>
  <cols>
    <col min="1" max="1" width="6.140625" style="11" bestFit="1" customWidth="1"/>
    <col min="2" max="2" width="33.28515625" style="11" bestFit="1" customWidth="1"/>
    <col min="3" max="3" width="11.7109375" style="11" customWidth="1"/>
    <col min="4" max="4" width="7.140625" style="11" bestFit="1" customWidth="1"/>
    <col min="5" max="9" width="18.85546875" style="1" customWidth="1"/>
    <col min="10" max="10" width="18.85546875" style="1" hidden="1" customWidth="1"/>
    <col min="11" max="11" width="20.42578125" style="1" hidden="1" customWidth="1"/>
    <col min="12" max="12" width="13.7109375" style="1" customWidth="1"/>
    <col min="13" max="13" width="9.42578125" style="11" customWidth="1"/>
    <col min="14" max="14" width="12.5703125" style="11" customWidth="1"/>
    <col min="15" max="15" width="10.28515625" style="11" customWidth="1"/>
    <col min="16" max="16" width="22.42578125" style="11" bestFit="1" customWidth="1"/>
    <col min="17" max="17" width="17.5703125" style="1" customWidth="1"/>
    <col min="18" max="18" width="10.7109375" style="11" bestFit="1" customWidth="1"/>
    <col min="19" max="19" width="11.28515625" style="11" bestFit="1" customWidth="1"/>
    <col min="20" max="20" width="10.7109375" style="11" bestFit="1" customWidth="1"/>
    <col min="21" max="21" width="11.7109375" style="11" bestFit="1" customWidth="1"/>
    <col min="22" max="22" width="10.7109375" style="11" bestFit="1" customWidth="1"/>
    <col min="23" max="16384" width="9.140625" style="11"/>
  </cols>
  <sheetData>
    <row r="1" spans="2:17" x14ac:dyDescent="0.25">
      <c r="Q1" s="4" t="s">
        <v>19</v>
      </c>
    </row>
    <row r="2" spans="2:17" ht="14.45" customHeight="1" x14ac:dyDescent="0.25">
      <c r="Q2" s="4" t="s">
        <v>20</v>
      </c>
    </row>
    <row r="3" spans="2:17" x14ac:dyDescent="0.25">
      <c r="G3" s="37" t="s">
        <v>36</v>
      </c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x14ac:dyDescent="0.25">
      <c r="G4" s="6"/>
      <c r="H4" s="6"/>
      <c r="I4" s="6"/>
      <c r="J4" s="6"/>
      <c r="K4" s="6"/>
      <c r="L4" s="6"/>
      <c r="M4" s="8"/>
      <c r="N4" s="8"/>
      <c r="O4" s="8"/>
      <c r="P4" s="8"/>
      <c r="Q4" s="5" t="s">
        <v>22</v>
      </c>
    </row>
    <row r="5" spans="2:17" x14ac:dyDescent="0.25">
      <c r="G5" s="6"/>
      <c r="H5" s="6"/>
      <c r="I5" s="6"/>
      <c r="J5" s="6"/>
      <c r="K5" s="6"/>
      <c r="L5" s="6"/>
      <c r="M5" s="8"/>
      <c r="N5" s="8"/>
      <c r="O5" s="8"/>
      <c r="P5" s="8"/>
      <c r="Q5" s="5" t="s">
        <v>21</v>
      </c>
    </row>
    <row r="6" spans="2:17" ht="14.45" customHeight="1" x14ac:dyDescent="0.25">
      <c r="G6" s="6"/>
      <c r="H6" s="6"/>
      <c r="I6" s="6"/>
      <c r="J6" s="6"/>
      <c r="K6" s="6"/>
      <c r="L6" s="6"/>
      <c r="M6" s="8"/>
      <c r="N6" s="8"/>
      <c r="O6" s="8"/>
      <c r="P6" s="8"/>
      <c r="Q6" s="5" t="s">
        <v>34</v>
      </c>
    </row>
    <row r="7" spans="2:17" x14ac:dyDescent="0.25">
      <c r="G7" s="6"/>
      <c r="H7" s="6"/>
      <c r="I7" s="6"/>
      <c r="J7" s="6"/>
      <c r="K7" s="6"/>
      <c r="L7" s="6"/>
      <c r="M7" s="8"/>
      <c r="N7" s="8"/>
      <c r="O7" s="8"/>
      <c r="P7" s="8"/>
      <c r="Q7" s="6"/>
    </row>
    <row r="8" spans="2:17" x14ac:dyDescent="0.25">
      <c r="G8" s="6"/>
      <c r="H8" s="6"/>
      <c r="I8" s="6"/>
      <c r="J8" s="6"/>
      <c r="K8" s="6"/>
      <c r="L8" s="6"/>
      <c r="M8" s="8"/>
      <c r="N8" s="8"/>
      <c r="O8" s="8"/>
      <c r="P8" s="8"/>
      <c r="Q8" s="3" t="s">
        <v>13</v>
      </c>
    </row>
    <row r="9" spans="2:17" x14ac:dyDescent="0.25">
      <c r="Q9" s="7" t="s">
        <v>16</v>
      </c>
    </row>
    <row r="10" spans="2:17" x14ac:dyDescent="0.25">
      <c r="Q10" s="7" t="s">
        <v>14</v>
      </c>
    </row>
    <row r="12" spans="2:17" ht="28.9" customHeight="1" x14ac:dyDescent="0.25">
      <c r="B12" s="14"/>
      <c r="C12" s="14"/>
      <c r="D12" s="14"/>
      <c r="M12" s="14"/>
      <c r="N12" s="38" t="s">
        <v>30</v>
      </c>
      <c r="O12" s="38"/>
      <c r="P12" s="25"/>
      <c r="Q12" s="24" t="s">
        <v>31</v>
      </c>
    </row>
    <row r="14" spans="2:17" x14ac:dyDescent="0.25">
      <c r="B14" s="42" t="s">
        <v>15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2:17" hidden="1" x14ac:dyDescent="0.25"/>
    <row r="17" spans="1:19" ht="75" x14ac:dyDescent="0.25">
      <c r="A17" s="46" t="s">
        <v>11</v>
      </c>
      <c r="B17" s="47"/>
      <c r="C17" s="48">
        <f>SUM(Q20:Q25)</f>
        <v>714925.45000000019</v>
      </c>
      <c r="D17" s="47"/>
      <c r="E17" s="21" t="s">
        <v>37</v>
      </c>
      <c r="F17" s="21" t="s">
        <v>38</v>
      </c>
      <c r="G17" s="21" t="s">
        <v>39</v>
      </c>
      <c r="H17" s="21" t="s">
        <v>33</v>
      </c>
      <c r="I17" s="21" t="s">
        <v>33</v>
      </c>
      <c r="J17" s="21"/>
      <c r="K17" s="13"/>
      <c r="L17" s="12"/>
      <c r="M17" s="10"/>
      <c r="N17" s="10"/>
      <c r="O17" s="10"/>
      <c r="P17" s="10"/>
      <c r="Q17" s="12"/>
    </row>
    <row r="18" spans="1:19" ht="30" customHeight="1" x14ac:dyDescent="0.25">
      <c r="A18" s="35" t="s">
        <v>0</v>
      </c>
      <c r="B18" s="35" t="s">
        <v>1</v>
      </c>
      <c r="C18" s="35" t="s">
        <v>2</v>
      </c>
      <c r="D18" s="35"/>
      <c r="E18" s="16" t="s">
        <v>23</v>
      </c>
      <c r="F18" s="16" t="s">
        <v>24</v>
      </c>
      <c r="G18" s="16" t="s">
        <v>25</v>
      </c>
      <c r="H18" s="16" t="s">
        <v>26</v>
      </c>
      <c r="I18" s="16" t="s">
        <v>27</v>
      </c>
      <c r="J18" s="16" t="s">
        <v>28</v>
      </c>
      <c r="K18" s="16" t="s">
        <v>29</v>
      </c>
      <c r="L18" s="49" t="s">
        <v>12</v>
      </c>
      <c r="M18" s="35" t="s">
        <v>8</v>
      </c>
      <c r="N18" s="35" t="s">
        <v>9</v>
      </c>
      <c r="O18" s="35" t="s">
        <v>10</v>
      </c>
      <c r="P18" s="35" t="s">
        <v>6</v>
      </c>
      <c r="Q18" s="45" t="s">
        <v>7</v>
      </c>
    </row>
    <row r="19" spans="1:19" x14ac:dyDescent="0.25">
      <c r="A19" s="36"/>
      <c r="B19" s="36"/>
      <c r="C19" s="15" t="s">
        <v>3</v>
      </c>
      <c r="D19" s="15" t="s">
        <v>4</v>
      </c>
      <c r="E19" s="17" t="s">
        <v>5</v>
      </c>
      <c r="F19" s="34" t="s">
        <v>5</v>
      </c>
      <c r="G19" s="17" t="s">
        <v>5</v>
      </c>
      <c r="H19" s="17" t="s">
        <v>5</v>
      </c>
      <c r="I19" s="17" t="s">
        <v>5</v>
      </c>
      <c r="J19" s="17" t="s">
        <v>5</v>
      </c>
      <c r="K19" s="17" t="s">
        <v>5</v>
      </c>
      <c r="L19" s="50"/>
      <c r="M19" s="35"/>
      <c r="N19" s="35"/>
      <c r="O19" s="35"/>
      <c r="P19" s="35"/>
      <c r="Q19" s="45"/>
    </row>
    <row r="20" spans="1:19" s="26" customFormat="1" x14ac:dyDescent="0.25">
      <c r="A20" s="28">
        <v>1</v>
      </c>
      <c r="B20" s="51" t="s">
        <v>40</v>
      </c>
      <c r="C20" s="30" t="s">
        <v>32</v>
      </c>
      <c r="D20" s="30">
        <v>120</v>
      </c>
      <c r="E20" s="21">
        <v>1750</v>
      </c>
      <c r="F20" s="21">
        <v>1754.05</v>
      </c>
      <c r="G20" s="21">
        <v>1752.4</v>
      </c>
      <c r="H20" s="21"/>
      <c r="I20" s="21"/>
      <c r="J20" s="27"/>
      <c r="K20" s="27"/>
      <c r="L20" s="27">
        <f t="shared" ref="L20" si="0">AVERAGE(E20:K20)</f>
        <v>1752.1500000000003</v>
      </c>
      <c r="M20" s="29">
        <f t="shared" ref="M20" si="1" xml:space="preserve"> COUNT(E20:K20)</f>
        <v>3</v>
      </c>
      <c r="N20" s="29">
        <f t="shared" ref="N20" si="2">STDEV(E20:K20)</f>
        <v>2.0365411854416147</v>
      </c>
      <c r="O20" s="29">
        <f t="shared" ref="O20" si="3">N20/L20*100</f>
        <v>0.11623098395922805</v>
      </c>
      <c r="P20" s="29" t="str">
        <f t="shared" ref="P20" si="4">IF(O20&lt;33,"ОДНОРОДНЫЕ","НЕОДНОРОДНЫЕ")</f>
        <v>ОДНОРОДНЫЕ</v>
      </c>
      <c r="Q20" s="27">
        <f t="shared" ref="Q20" si="5">D20*L20</f>
        <v>210258.00000000003</v>
      </c>
    </row>
    <row r="21" spans="1:19" s="26" customFormat="1" x14ac:dyDescent="0.25">
      <c r="A21" s="28">
        <v>2</v>
      </c>
      <c r="B21" s="51" t="s">
        <v>41</v>
      </c>
      <c r="C21" s="30" t="s">
        <v>32</v>
      </c>
      <c r="D21" s="30">
        <v>170</v>
      </c>
      <c r="E21" s="21">
        <v>1650</v>
      </c>
      <c r="F21" s="21">
        <v>1655</v>
      </c>
      <c r="G21" s="21">
        <v>1653.3</v>
      </c>
      <c r="H21" s="21"/>
      <c r="I21" s="21"/>
      <c r="J21" s="27"/>
      <c r="K21" s="27"/>
      <c r="L21" s="27">
        <f t="shared" ref="L21:L22" si="6">AVERAGE(E21:K21)</f>
        <v>1652.7666666666667</v>
      </c>
      <c r="M21" s="29">
        <f t="shared" ref="M21:M22" si="7" xml:space="preserve"> COUNT(E21:K21)</f>
        <v>3</v>
      </c>
      <c r="N21" s="29">
        <f t="shared" ref="N21:N22" si="8">STDEV(E21:K21)</f>
        <v>2.5423086620891078</v>
      </c>
      <c r="O21" s="29">
        <f t="shared" ref="O21:O22" si="9">N21/L21*100</f>
        <v>0.15382139011893842</v>
      </c>
      <c r="P21" s="29" t="str">
        <f t="shared" ref="P21:P22" si="10">IF(O21&lt;33,"ОДНОРОДНЫЕ","НЕОДНОРОДНЫЕ")</f>
        <v>ОДНОРОДНЫЕ</v>
      </c>
      <c r="Q21" s="27">
        <f t="shared" ref="Q21:Q22" si="11">D21*L21</f>
        <v>280970.33333333331</v>
      </c>
    </row>
    <row r="22" spans="1:19" s="26" customFormat="1" x14ac:dyDescent="0.25">
      <c r="A22" s="33">
        <v>3</v>
      </c>
      <c r="B22" s="51" t="s">
        <v>42</v>
      </c>
      <c r="C22" s="30" t="s">
        <v>32</v>
      </c>
      <c r="D22" s="30">
        <v>5</v>
      </c>
      <c r="E22" s="21">
        <v>3677.3</v>
      </c>
      <c r="F22" s="21">
        <v>3679.65</v>
      </c>
      <c r="G22" s="21">
        <v>3678</v>
      </c>
      <c r="H22" s="21"/>
      <c r="I22" s="21"/>
      <c r="J22" s="27"/>
      <c r="K22" s="27"/>
      <c r="L22" s="27">
        <f t="shared" si="6"/>
        <v>3678.3166666666671</v>
      </c>
      <c r="M22" s="29">
        <f t="shared" si="7"/>
        <v>3</v>
      </c>
      <c r="N22" s="29">
        <f t="shared" si="8"/>
        <v>1.2065791865158582</v>
      </c>
      <c r="O22" s="29">
        <f t="shared" si="9"/>
        <v>3.2802482653275039E-2</v>
      </c>
      <c r="P22" s="29" t="str">
        <f t="shared" si="10"/>
        <v>ОДНОРОДНЫЕ</v>
      </c>
      <c r="Q22" s="27">
        <f t="shared" si="11"/>
        <v>18391.583333333336</v>
      </c>
    </row>
    <row r="23" spans="1:19" s="26" customFormat="1" x14ac:dyDescent="0.25">
      <c r="A23" s="33">
        <v>4</v>
      </c>
      <c r="B23" s="51" t="s">
        <v>43</v>
      </c>
      <c r="C23" s="30" t="s">
        <v>32</v>
      </c>
      <c r="D23" s="30">
        <v>160</v>
      </c>
      <c r="E23" s="21">
        <v>120</v>
      </c>
      <c r="F23" s="21">
        <v>130.30000000000001</v>
      </c>
      <c r="G23" s="21">
        <v>125</v>
      </c>
      <c r="H23" s="21"/>
      <c r="I23" s="21"/>
      <c r="J23" s="27"/>
      <c r="K23" s="27"/>
      <c r="L23" s="27">
        <f t="shared" ref="L23:L24" si="12">AVERAGE(E23:K23)</f>
        <v>125.10000000000001</v>
      </c>
      <c r="M23" s="29">
        <f t="shared" ref="M23:M24" si="13" xml:space="preserve"> COUNT(E23:K23)</f>
        <v>3</v>
      </c>
      <c r="N23" s="29">
        <f t="shared" ref="N23:N24" si="14">STDEV(E23:K23)</f>
        <v>5.1507281038703701</v>
      </c>
      <c r="O23" s="29">
        <f t="shared" ref="O23:O24" si="15">N23/L23*100</f>
        <v>4.1172886521745564</v>
      </c>
      <c r="P23" s="29" t="str">
        <f t="shared" ref="P23:P24" si="16">IF(O23&lt;33,"ОДНОРОДНЫЕ","НЕОДНОРОДНЫЕ")</f>
        <v>ОДНОРОДНЫЕ</v>
      </c>
      <c r="Q23" s="27">
        <f t="shared" ref="Q23:Q24" si="17">D23*L23</f>
        <v>20016</v>
      </c>
    </row>
    <row r="24" spans="1:19" s="31" customFormat="1" x14ac:dyDescent="0.25">
      <c r="A24" s="33">
        <v>5</v>
      </c>
      <c r="B24" s="51" t="s">
        <v>43</v>
      </c>
      <c r="C24" s="30" t="s">
        <v>32</v>
      </c>
      <c r="D24" s="30">
        <v>1000</v>
      </c>
      <c r="E24" s="21">
        <v>21</v>
      </c>
      <c r="F24" s="21">
        <v>27</v>
      </c>
      <c r="G24" s="21">
        <v>23.89</v>
      </c>
      <c r="H24" s="21"/>
      <c r="I24" s="21"/>
      <c r="J24" s="32"/>
      <c r="K24" s="32"/>
      <c r="L24" s="32">
        <f t="shared" si="12"/>
        <v>23.963333333333335</v>
      </c>
      <c r="M24" s="30">
        <f t="shared" si="13"/>
        <v>3</v>
      </c>
      <c r="N24" s="30">
        <f t="shared" si="14"/>
        <v>3.0006721469253343</v>
      </c>
      <c r="O24" s="30">
        <f t="shared" si="15"/>
        <v>12.521931340625962</v>
      </c>
      <c r="P24" s="30" t="str">
        <f t="shared" si="16"/>
        <v>ОДНОРОДНЫЕ</v>
      </c>
      <c r="Q24" s="32">
        <f t="shared" si="17"/>
        <v>23963.333333333336</v>
      </c>
    </row>
    <row r="25" spans="1:19" s="19" customFormat="1" x14ac:dyDescent="0.25">
      <c r="A25" s="33">
        <v>6</v>
      </c>
      <c r="B25" s="51" t="s">
        <v>44</v>
      </c>
      <c r="C25" s="30" t="s">
        <v>32</v>
      </c>
      <c r="D25" s="30">
        <v>120</v>
      </c>
      <c r="E25" s="21">
        <v>1344.271</v>
      </c>
      <c r="F25" s="21">
        <v>1344.509</v>
      </c>
      <c r="G25" s="21">
        <v>1344.375</v>
      </c>
      <c r="H25" s="21"/>
      <c r="I25" s="21"/>
      <c r="J25" s="23"/>
      <c r="K25" s="23"/>
      <c r="L25" s="23">
        <f t="shared" ref="L25" si="18">AVERAGE(E25:K25)</f>
        <v>1344.385</v>
      </c>
      <c r="M25" s="22">
        <f t="shared" ref="M25" si="19" xml:space="preserve"> COUNT(E25:K25)</f>
        <v>3</v>
      </c>
      <c r="N25" s="18">
        <f t="shared" ref="N25" si="20">STDEV(E25:K25)</f>
        <v>0.11931470990622478</v>
      </c>
      <c r="O25" s="18">
        <f t="shared" ref="O25" si="21">N25/L25*100</f>
        <v>8.8750402530692312E-3</v>
      </c>
      <c r="P25" s="18" t="str">
        <f t="shared" ref="P25" si="22">IF(O25&lt;33,"ОДНОРОДНЫЕ","НЕОДНОРОДНЫЕ")</f>
        <v>ОДНОРОДНЫЕ</v>
      </c>
      <c r="Q25" s="20">
        <f t="shared" ref="Q25" si="23">D25*L25</f>
        <v>161326.20000000001</v>
      </c>
    </row>
    <row r="26" spans="1:19" x14ac:dyDescent="0.25">
      <c r="R26" s="9"/>
      <c r="S26" s="1"/>
    </row>
    <row r="27" spans="1:19" x14ac:dyDescent="0.25">
      <c r="A27" s="43" t="s">
        <v>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9" x14ac:dyDescent="0.25">
      <c r="A28" s="44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9" ht="1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9" s="8" customFormat="1" x14ac:dyDescent="0.25">
      <c r="A30" s="39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2"/>
      <c r="S30" s="2"/>
    </row>
    <row r="36" spans="16:16" x14ac:dyDescent="0.25">
      <c r="P36" s="9"/>
    </row>
  </sheetData>
  <mergeCells count="18">
    <mergeCell ref="A30:Q30"/>
    <mergeCell ref="A29:Q29"/>
    <mergeCell ref="B14:P14"/>
    <mergeCell ref="A27:Q27"/>
    <mergeCell ref="A28:Q28"/>
    <mergeCell ref="Q18:Q19"/>
    <mergeCell ref="A17:B17"/>
    <mergeCell ref="C17:D17"/>
    <mergeCell ref="L18:L19"/>
    <mergeCell ref="M18:M19"/>
    <mergeCell ref="N18:N19"/>
    <mergeCell ref="O18:O19"/>
    <mergeCell ref="P18:P19"/>
    <mergeCell ref="A18:A19"/>
    <mergeCell ref="G3:Q3"/>
    <mergeCell ref="B18:B19"/>
    <mergeCell ref="C18:D18"/>
    <mergeCell ref="N12:O12"/>
  </mergeCells>
  <conditionalFormatting sqref="P25">
    <cfRule type="containsText" dxfId="41" priority="40" operator="containsText" text="НЕ">
      <formula>NOT(ISERROR(SEARCH("НЕ",P25)))</formula>
    </cfRule>
    <cfRule type="containsText" dxfId="40" priority="41" operator="containsText" text="ОДНОРОДНЫЕ">
      <formula>NOT(ISERROR(SEARCH("ОДНОРОДНЫЕ",P25)))</formula>
    </cfRule>
    <cfRule type="containsText" dxfId="39" priority="42" operator="containsText" text="НЕОДНОРОДНЫЕ">
      <formula>NOT(ISERROR(SEARCH("НЕОДНОРОДНЫЕ",P25)))</formula>
    </cfRule>
  </conditionalFormatting>
  <conditionalFormatting sqref="P25">
    <cfRule type="containsText" dxfId="38" priority="37" operator="containsText" text="НЕОДНОРОДНЫЕ">
      <formula>NOT(ISERROR(SEARCH("НЕОДНОРОДНЫЕ",P25)))</formula>
    </cfRule>
    <cfRule type="containsText" dxfId="37" priority="38" operator="containsText" text="ОДНОРОДНЫЕ">
      <formula>NOT(ISERROR(SEARCH("ОДНОРОДНЫЕ",P25)))</formula>
    </cfRule>
    <cfRule type="containsText" dxfId="36" priority="39" operator="containsText" text="НЕОДНОРОДНЫЕ">
      <formula>NOT(ISERROR(SEARCH("НЕОДНОРОДНЫЕ",P25)))</formula>
    </cfRule>
  </conditionalFormatting>
  <conditionalFormatting sqref="P23">
    <cfRule type="containsText" dxfId="35" priority="28" operator="containsText" text="НЕ">
      <formula>NOT(ISERROR(SEARCH("НЕ",P23)))</formula>
    </cfRule>
    <cfRule type="containsText" dxfId="34" priority="29" operator="containsText" text="ОДНОРОДНЫЕ">
      <formula>NOT(ISERROR(SEARCH("ОДНОРОДНЫЕ",P23)))</formula>
    </cfRule>
    <cfRule type="containsText" dxfId="33" priority="30" operator="containsText" text="НЕОДНОРОДНЫЕ">
      <formula>NOT(ISERROR(SEARCH("НЕОДНОРОДНЫЕ",P23)))</formula>
    </cfRule>
  </conditionalFormatting>
  <conditionalFormatting sqref="P23">
    <cfRule type="containsText" dxfId="32" priority="25" operator="containsText" text="НЕОДНОРОДНЫЕ">
      <formula>NOT(ISERROR(SEARCH("НЕОДНОРОДНЫЕ",P23)))</formula>
    </cfRule>
    <cfRule type="containsText" dxfId="31" priority="26" operator="containsText" text="ОДНОРОДНЫЕ">
      <formula>NOT(ISERROR(SEARCH("ОДНОРОДНЫЕ",P23)))</formula>
    </cfRule>
    <cfRule type="containsText" dxfId="30" priority="27" operator="containsText" text="НЕОДНОРОДНЫЕ">
      <formula>NOT(ISERROR(SEARCH("НЕОДНОРОДНЫЕ",P23)))</formula>
    </cfRule>
  </conditionalFormatting>
  <conditionalFormatting sqref="P22">
    <cfRule type="containsText" dxfId="29" priority="22" operator="containsText" text="НЕ">
      <formula>NOT(ISERROR(SEARCH("НЕ",P22)))</formula>
    </cfRule>
    <cfRule type="containsText" dxfId="28" priority="23" operator="containsText" text="ОДНОРОДНЫЕ">
      <formula>NOT(ISERROR(SEARCH("ОДНОРОДНЫЕ",P22)))</formula>
    </cfRule>
    <cfRule type="containsText" dxfId="27" priority="24" operator="containsText" text="НЕОДНОРОДНЫЕ">
      <formula>NOT(ISERROR(SEARCH("НЕОДНОРОДНЫЕ",P22)))</formula>
    </cfRule>
  </conditionalFormatting>
  <conditionalFormatting sqref="P22">
    <cfRule type="containsText" dxfId="26" priority="19" operator="containsText" text="НЕОДНОРОДНЫЕ">
      <formula>NOT(ISERROR(SEARCH("НЕОДНОРОДНЫЕ",P22)))</formula>
    </cfRule>
    <cfRule type="containsText" dxfId="25" priority="20" operator="containsText" text="ОДНОРОДНЫЕ">
      <formula>NOT(ISERROR(SEARCH("ОДНОРОДНЫЕ",P22)))</formula>
    </cfRule>
    <cfRule type="containsText" dxfId="24" priority="21" operator="containsText" text="НЕОДНОРОДНЫЕ">
      <formula>NOT(ISERROR(SEARCH("НЕОДНОРОДНЫЕ",P22)))</formula>
    </cfRule>
  </conditionalFormatting>
  <conditionalFormatting sqref="P21">
    <cfRule type="containsText" dxfId="23" priority="16" operator="containsText" text="НЕ">
      <formula>NOT(ISERROR(SEARCH("НЕ",P21)))</formula>
    </cfRule>
    <cfRule type="containsText" dxfId="22" priority="17" operator="containsText" text="ОДНОРОДНЫЕ">
      <formula>NOT(ISERROR(SEARCH("ОДНОРОДНЫЕ",P21)))</formula>
    </cfRule>
    <cfRule type="containsText" dxfId="21" priority="18" operator="containsText" text="НЕОДНОРОДНЫЕ">
      <formula>NOT(ISERROR(SEARCH("НЕОДНОРОДНЫЕ",P21)))</formula>
    </cfRule>
  </conditionalFormatting>
  <conditionalFormatting sqref="P21">
    <cfRule type="containsText" dxfId="20" priority="13" operator="containsText" text="НЕОДНОРОДНЫЕ">
      <formula>NOT(ISERROR(SEARCH("НЕОДНОРОДНЫЕ",P21)))</formula>
    </cfRule>
    <cfRule type="containsText" dxfId="19" priority="14" operator="containsText" text="ОДНОРОДНЫЕ">
      <formula>NOT(ISERROR(SEARCH("ОДНОРОДНЫЕ",P21)))</formula>
    </cfRule>
    <cfRule type="containsText" dxfId="18" priority="15" operator="containsText" text="НЕОДНОРОДНЫЕ">
      <formula>NOT(ISERROR(SEARCH("НЕОДНОРОДНЫЕ",P21)))</formula>
    </cfRule>
  </conditionalFormatting>
  <conditionalFormatting sqref="P20">
    <cfRule type="containsText" dxfId="17" priority="10" operator="containsText" text="НЕ">
      <formula>NOT(ISERROR(SEARCH("НЕ",P20)))</formula>
    </cfRule>
    <cfRule type="containsText" dxfId="16" priority="11" operator="containsText" text="ОДНОРОДНЫЕ">
      <formula>NOT(ISERROR(SEARCH("ОДНОРОДНЫЕ",P20)))</formula>
    </cfRule>
    <cfRule type="containsText" dxfId="15" priority="12" operator="containsText" text="НЕОДНОРОДНЫЕ">
      <formula>NOT(ISERROR(SEARCH("НЕОДНОРОДНЫЕ",P20)))</formula>
    </cfRule>
  </conditionalFormatting>
  <conditionalFormatting sqref="P20">
    <cfRule type="containsText" dxfId="14" priority="7" operator="containsText" text="НЕОДНОРОДНЫЕ">
      <formula>NOT(ISERROR(SEARCH("НЕОДНОРОДНЫЕ",P20)))</formula>
    </cfRule>
    <cfRule type="containsText" dxfId="13" priority="8" operator="containsText" text="ОДНОРОДНЫЕ">
      <formula>NOT(ISERROR(SEARCH("ОДНОРОДНЫЕ",P20)))</formula>
    </cfRule>
    <cfRule type="containsText" dxfId="12" priority="9" operator="containsText" text="НЕОДНОРОДНЫЕ">
      <formula>NOT(ISERROR(SEARCH("НЕОДНОРОДНЫЕ",P20)))</formula>
    </cfRule>
  </conditionalFormatting>
  <conditionalFormatting sqref="P24">
    <cfRule type="containsText" dxfId="11" priority="4" operator="containsText" text="НЕ">
      <formula>NOT(ISERROR(SEARCH("НЕ",P24)))</formula>
    </cfRule>
    <cfRule type="containsText" dxfId="10" priority="5" operator="containsText" text="ОДНОРОДНЫЕ">
      <formula>NOT(ISERROR(SEARCH("ОДНОРОДНЫЕ",P24)))</formula>
    </cfRule>
    <cfRule type="containsText" dxfId="9" priority="6" operator="containsText" text="НЕОДНОРОДНЫЕ">
      <formula>NOT(ISERROR(SEARCH("НЕОДНОРОДНЫЕ",P24)))</formula>
    </cfRule>
  </conditionalFormatting>
  <conditionalFormatting sqref="P24">
    <cfRule type="containsText" dxfId="5" priority="1" operator="containsText" text="НЕОДНОРОДНЫЕ">
      <formula>NOT(ISERROR(SEARCH("НЕОДНОРОДНЫЕ",P24)))</formula>
    </cfRule>
    <cfRule type="containsText" dxfId="4" priority="2" operator="containsText" text="ОДНОРОДНЫЕ">
      <formula>NOT(ISERROR(SEARCH("ОДНОРОДНЫЕ",P24)))</formula>
    </cfRule>
    <cfRule type="containsText" dxfId="3" priority="3" operator="containsText" text="НЕОДНОРОДНЫЕ">
      <formula>NOT(ISERROR(SEARCH("НЕОДНОРОДНЫЕ",P24)))</formula>
    </cfRule>
  </conditionalFormatting>
  <pageMargins left="0.31496062992125984" right="0.19685039370078741" top="0.35433070866141736" bottom="0.35433070866141736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2023-09-13T05:53:53Z</dcterms:modified>
</cp:coreProperties>
</file>