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G21" i="1" l="1"/>
  <c r="F21" i="1" l="1"/>
  <c r="H20" i="1" l="1"/>
  <c r="M20" i="1" s="1"/>
  <c r="I20" i="1"/>
  <c r="J20" i="1"/>
  <c r="M21" i="1" l="1"/>
  <c r="K20" i="1"/>
  <c r="L20" i="1" s="1"/>
</calcChain>
</file>

<file path=xl/sharedStrings.xml><?xml version="1.0" encoding="utf-8"?>
<sst xmlns="http://schemas.openxmlformats.org/spreadsheetml/2006/main" count="38" uniqueCount="36">
  <si>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</si>
  <si>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</si>
  <si>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</si>
  <si>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</si>
  <si>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</si>
  <si>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</si>
  <si>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</si>
  <si>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</si>
  <si>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</si>
  <si>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</si>
  <si>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</si>
  <si>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</si>
  <si>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</si>
  <si>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</si>
  <si>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</si>
  <si>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</si>
  <si>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</si>
  <si>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</si>
  <si>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</si>
  <si>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</si>
  <si>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</si>
  <si>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</si>
  <si>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</si>
  <si>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</si>
  <si>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</si>
  <si>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</si>
  <si>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</si>
  <si>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</si>
  <si>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№ 089-23</t>
  </si>
  <si>
    <t>на поставку полотенец бумажных листовых для диспенсера</t>
  </si>
  <si>
    <t>Полотенца бумажные листовые для диспенсера  Н3</t>
  </si>
  <si>
    <t>Упак.</t>
  </si>
  <si>
    <t>вх. № 1430-04/23 от 04.04.2023</t>
  </si>
  <si>
    <t>вх. № 1431-04/23 от 04.04.2023</t>
  </si>
  <si>
    <t>вх. № 1429-04/23 от 04.04.2023</t>
  </si>
  <si>
    <t>Исходя из имеющегося у Заказчика объёма финансового обеспечения для осуществления закупки НМЦД устанавливается в размере 460000 руб. (четыреста шестьдесят тысяч рублей 00 копеек),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</si>
</sst>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85" zoomScaleNormal="85" zoomScalePageLayoutView="70" workbookViewId="0">
      <selection activeCell="J31" sqref="J31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10.7109375" style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6.570312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6" width="10.7109375" style="1" bestFit="1" customWidth="1"/>
    <col min="17" max="17" width="11.7109375" style="1" bestFit="1" customWidth="1"/>
    <col min="18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24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25</v>
      </c>
    </row>
    <row r="3" spans="1:13" x14ac:dyDescent="0.25">
      <c r="A3" s="7"/>
      <c r="B3" s="7"/>
      <c r="C3" s="7"/>
      <c r="D3" s="7"/>
      <c r="E3" s="3"/>
      <c r="F3" s="3"/>
      <c r="G3" s="31" t="s">
        <v>29</v>
      </c>
      <c r="H3" s="31"/>
      <c r="I3" s="31"/>
      <c r="J3" s="31"/>
      <c r="K3" s="31"/>
      <c r="L3" s="31"/>
      <c r="M3" s="31"/>
    </row>
    <row r="4" spans="1:13" x14ac:dyDescent="0.25">
      <c r="A4" s="7"/>
      <c r="B4" s="7"/>
      <c r="C4" s="7"/>
      <c r="D4" s="7"/>
      <c r="E4" s="3"/>
      <c r="F4" s="3"/>
      <c r="G4" s="3"/>
      <c r="H4" s="3"/>
      <c r="I4" s="7"/>
      <c r="J4" s="7"/>
      <c r="K4" s="7"/>
      <c r="L4" s="7"/>
      <c r="M4" s="8" t="s">
        <v>27</v>
      </c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26</v>
      </c>
    </row>
    <row r="6" spans="1:13" ht="14.45" customHeight="1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28</v>
      </c>
    </row>
    <row r="7" spans="1:13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3"/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5" t="s">
        <v>16</v>
      </c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6" t="s">
        <v>21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17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3"/>
    </row>
    <row r="12" spans="1:13" ht="28.9" customHeight="1" x14ac:dyDescent="0.25">
      <c r="A12" s="7"/>
      <c r="B12" s="7"/>
      <c r="C12" s="7"/>
      <c r="D12" s="7"/>
      <c r="E12" s="3"/>
      <c r="F12" s="3"/>
      <c r="G12" s="3"/>
      <c r="H12" s="3"/>
      <c r="I12" s="7"/>
      <c r="J12" s="37" t="s">
        <v>20</v>
      </c>
      <c r="K12" s="37"/>
      <c r="L12" s="7"/>
      <c r="M12" s="3" t="s">
        <v>18</v>
      </c>
    </row>
    <row r="13" spans="1:13" ht="18.75" x14ac:dyDescent="0.25">
      <c r="A13" s="7"/>
      <c r="B13" s="7"/>
      <c r="C13" s="7"/>
      <c r="D13" s="7"/>
      <c r="E13" s="3"/>
      <c r="F13" s="3"/>
      <c r="G13" s="3"/>
      <c r="H13" s="3"/>
      <c r="I13" s="7"/>
      <c r="J13" s="7"/>
      <c r="K13" s="7"/>
      <c r="L13" s="7"/>
      <c r="M13" s="4"/>
    </row>
    <row r="14" spans="1:13" ht="18.75" x14ac:dyDescent="0.25">
      <c r="A14" s="7"/>
      <c r="B14" s="37" t="s">
        <v>19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4"/>
    </row>
    <row r="15" spans="1:13" hidden="1" x14ac:dyDescent="0.25">
      <c r="A15" s="7"/>
      <c r="B15" s="7"/>
      <c r="C15" s="7"/>
      <c r="D15" s="7"/>
      <c r="E15" s="3"/>
      <c r="F15" s="3"/>
      <c r="G15" s="3"/>
      <c r="H15" s="3"/>
      <c r="I15" s="7"/>
      <c r="J15" s="7"/>
      <c r="K15" s="7"/>
      <c r="L15" s="7"/>
      <c r="M15" s="3"/>
    </row>
    <row r="16" spans="1:13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5" ht="54.6" customHeight="1" x14ac:dyDescent="0.25">
      <c r="A17" s="40" t="s">
        <v>14</v>
      </c>
      <c r="B17" s="41"/>
      <c r="C17" s="42"/>
      <c r="D17" s="41"/>
      <c r="E17" s="45" t="s">
        <v>34</v>
      </c>
      <c r="F17" s="45" t="s">
        <v>32</v>
      </c>
      <c r="G17" s="45" t="s">
        <v>33</v>
      </c>
      <c r="H17" s="9"/>
      <c r="I17" s="10"/>
      <c r="J17" s="10"/>
      <c r="K17" s="10"/>
      <c r="L17" s="10"/>
      <c r="M17" s="9"/>
    </row>
    <row r="18" spans="1:15" ht="30" customHeight="1" x14ac:dyDescent="0.25">
      <c r="A18" s="32" t="s">
        <v>0</v>
      </c>
      <c r="B18" s="32" t="s">
        <v>1</v>
      </c>
      <c r="C18" s="32" t="s">
        <v>2</v>
      </c>
      <c r="D18" s="32"/>
      <c r="E18" s="9" t="s">
        <v>5</v>
      </c>
      <c r="F18" s="9" t="s">
        <v>7</v>
      </c>
      <c r="G18" s="9" t="s">
        <v>8</v>
      </c>
      <c r="H18" s="43" t="s">
        <v>15</v>
      </c>
      <c r="I18" s="32" t="s">
        <v>11</v>
      </c>
      <c r="J18" s="32" t="s">
        <v>12</v>
      </c>
      <c r="K18" s="32" t="s">
        <v>13</v>
      </c>
      <c r="L18" s="32" t="s">
        <v>9</v>
      </c>
      <c r="M18" s="39" t="s">
        <v>10</v>
      </c>
    </row>
    <row r="19" spans="1:15" ht="30" x14ac:dyDescent="0.25">
      <c r="A19" s="33"/>
      <c r="B19" s="33"/>
      <c r="C19" s="11" t="s">
        <v>3</v>
      </c>
      <c r="D19" s="11" t="s">
        <v>4</v>
      </c>
      <c r="E19" s="22" t="s">
        <v>6</v>
      </c>
      <c r="F19" s="9" t="s">
        <v>6</v>
      </c>
      <c r="G19" s="9" t="s">
        <v>6</v>
      </c>
      <c r="H19" s="44"/>
      <c r="I19" s="32"/>
      <c r="J19" s="32"/>
      <c r="K19" s="32"/>
      <c r="L19" s="32"/>
      <c r="M19" s="39"/>
    </row>
    <row r="20" spans="1:15" ht="30" x14ac:dyDescent="0.25">
      <c r="A20" s="13">
        <v>1</v>
      </c>
      <c r="B20" s="28" t="s">
        <v>30</v>
      </c>
      <c r="C20" s="29" t="s">
        <v>31</v>
      </c>
      <c r="D20" s="30">
        <v>4000</v>
      </c>
      <c r="E20" s="25">
        <v>130</v>
      </c>
      <c r="F20" s="14">
        <v>115</v>
      </c>
      <c r="G20" s="23">
        <v>128</v>
      </c>
      <c r="H20" s="23">
        <f t="shared" ref="H20" si="0">AVERAGE(E20:G20)</f>
        <v>124.33333333333333</v>
      </c>
      <c r="I20" s="24">
        <f t="shared" ref="I20" si="1" xml:space="preserve"> COUNT(E20:G20)</f>
        <v>3</v>
      </c>
      <c r="J20" s="24">
        <f t="shared" ref="J20" si="2">STDEV(E20:G20)</f>
        <v>8.1445278152470788</v>
      </c>
      <c r="K20" s="24">
        <f t="shared" ref="K20" si="3">J20/H20*100</f>
        <v>6.5505585645418858</v>
      </c>
      <c r="L20" s="24" t="str">
        <f t="shared" ref="L20" si="4">IF(K20&lt;33,"ОДНОРОДНЫЕ","НЕОДНОРОДНЫЕ")</f>
        <v>ОДНОРОДНЫЕ</v>
      </c>
      <c r="M20" s="23">
        <f t="shared" ref="M20" si="5">D20*H20</f>
        <v>497333.33333333331</v>
      </c>
    </row>
    <row r="21" spans="1:15" x14ac:dyDescent="0.25">
      <c r="A21" s="20"/>
      <c r="B21" s="15"/>
      <c r="C21" s="16"/>
      <c r="D21" s="17"/>
      <c r="E21" s="26">
        <f>SUMPRODUCT($D$20,E20)</f>
        <v>520000</v>
      </c>
      <c r="F21" s="21">
        <f>SUMPRODUCT($D$20:$D$20,F20:F20)</f>
        <v>460000</v>
      </c>
      <c r="G21" s="27">
        <f>SUMPRODUCT($D$20:$D$20,G20:G20)</f>
        <v>512000</v>
      </c>
      <c r="H21" s="9"/>
      <c r="I21" s="10"/>
      <c r="J21" s="10"/>
      <c r="K21" s="10"/>
      <c r="L21" s="10"/>
      <c r="M21" s="12">
        <f>SUM(M20:M20)</f>
        <v>497333.33333333331</v>
      </c>
    </row>
    <row r="22" spans="1:15" x14ac:dyDescent="0.25">
      <c r="A22" s="7"/>
      <c r="B22" s="7"/>
      <c r="C22" s="7"/>
      <c r="D22" s="7"/>
      <c r="E22" s="3"/>
      <c r="F22" s="3"/>
      <c r="G22" s="3"/>
      <c r="H22" s="3"/>
      <c r="I22" s="7"/>
      <c r="J22" s="7"/>
      <c r="K22" s="7"/>
      <c r="L22" s="7"/>
      <c r="M22" s="3"/>
    </row>
    <row r="23" spans="1:15" s="7" customFormat="1" ht="33.6" customHeight="1" x14ac:dyDescent="0.25">
      <c r="A23" s="38" t="s">
        <v>23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5" s="7" customFormat="1" x14ac:dyDescent="0.25">
      <c r="A24" s="36" t="s">
        <v>22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5" s="7" customFormat="1" ht="15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5" s="19" customFormat="1" x14ac:dyDescent="0.25">
      <c r="A26" s="34" t="s">
        <v>35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8"/>
      <c r="O26" s="18"/>
    </row>
  </sheetData>
  <mergeCells count="18">
    <mergeCell ref="L18:L19"/>
    <mergeCell ref="A18:A19"/>
    <mergeCell ref="G3:M3"/>
    <mergeCell ref="B18:B19"/>
    <mergeCell ref="C18:D18"/>
    <mergeCell ref="A26:M26"/>
    <mergeCell ref="A25:M25"/>
    <mergeCell ref="J12:K12"/>
    <mergeCell ref="B14:L14"/>
    <mergeCell ref="A23:M23"/>
    <mergeCell ref="A24:M24"/>
    <mergeCell ref="M18:M19"/>
    <mergeCell ref="A17:B17"/>
    <mergeCell ref="C17:D17"/>
    <mergeCell ref="H18:H19"/>
    <mergeCell ref="I18:I19"/>
    <mergeCell ref="J18:J19"/>
    <mergeCell ref="K18:K19"/>
  </mergeCells>
  <conditionalFormatting sqref="L20:L21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1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2023-04-04T06:42:36Z</dcterms:modified>
</cp:coreProperties>
</file>