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J21" i="1" l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<sst xmlns="http://schemas.openxmlformats.org/spreadsheetml/2006/main" count="42" uniqueCount="38">
  <si>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</si>
  <si>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</si>
  <si>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</si>
  <si>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</si>
  <si>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</si>
  <si>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</si>
  <si>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</si>
  <si>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</si>
  <si>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</si>
  <si>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</si>
  <si>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</si>
  <si>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</si>
  <si>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</si>
  <si>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</si>
  <si>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</si>
  <si>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</si>
  <si>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</si>
  <si>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</si>
  <si>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</si>
  <si>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</si>
  <si>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</si>
  <si>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</si>
  <si>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</si>
  <si>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</si>
  <si>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</si>
  <si>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</si>
  <si>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</si>
  <si>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</si>
  <si>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</si>
  <si>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</si>
  <si>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</si>
  <si>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№ 027-23</t>
  </si>
  <si>
    <t xml:space="preserve">на оказание услуг по техническому обслуживанию эндоскопического оборудования </t>
  </si>
  <si>
    <t xml:space="preserve">Оказание услуг по техническому обслуживанию эндоскопического оборудования </t>
  </si>
  <si>
    <t>КП вх. 372-01/23 от 26.01.2023</t>
  </si>
  <si>
    <t>КП вх. 373-01/23 от 26.01.2023</t>
  </si>
  <si>
    <t>Начальная (максимальная) цена договора устанавливается в размере 442 519,52 руб. (четыреста сорок две тысячи пятьсот девятнадцать рублей пятьдесят две копейки)</t>
  </si>
  <si>
    <t>КП вх. 407-01/23 от 27.01.2023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</si>
</sst>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G18" sqref="G18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4.710937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32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31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0" t="s">
        <v>17</v>
      </c>
      <c r="M13" s="30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4" t="s">
        <v>11</v>
      </c>
      <c r="B18" s="35"/>
      <c r="C18" s="36"/>
      <c r="D18" s="35"/>
      <c r="E18" s="28" t="s">
        <v>34</v>
      </c>
      <c r="F18" s="28" t="s">
        <v>35</v>
      </c>
      <c r="G18" s="42" t="s">
        <v>37</v>
      </c>
      <c r="H18" s="28"/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39" t="s">
        <v>0</v>
      </c>
      <c r="B19" s="39" t="s">
        <v>1</v>
      </c>
      <c r="C19" s="39" t="s">
        <v>2</v>
      </c>
      <c r="D19" s="39"/>
      <c r="E19" s="14" t="s">
        <v>26</v>
      </c>
      <c r="F19" s="14" t="s">
        <v>27</v>
      </c>
      <c r="G19" s="14" t="s">
        <v>28</v>
      </c>
      <c r="H19" s="14" t="s">
        <v>29</v>
      </c>
      <c r="I19" s="14" t="s">
        <v>30</v>
      </c>
      <c r="J19" s="37" t="s">
        <v>12</v>
      </c>
      <c r="K19" s="39" t="s">
        <v>8</v>
      </c>
      <c r="L19" s="39" t="s">
        <v>9</v>
      </c>
      <c r="M19" s="39" t="s">
        <v>10</v>
      </c>
      <c r="N19" s="39" t="s">
        <v>6</v>
      </c>
      <c r="O19" s="33" t="s">
        <v>7</v>
      </c>
    </row>
    <row r="20" spans="1:18" s="6" customFormat="1" ht="30" x14ac:dyDescent="0.25">
      <c r="A20" s="40"/>
      <c r="B20" s="40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38"/>
      <c r="K20" s="39"/>
      <c r="L20" s="39"/>
      <c r="M20" s="39"/>
      <c r="N20" s="39"/>
      <c r="O20" s="33"/>
    </row>
    <row r="21" spans="1:18" s="6" customFormat="1" ht="75" x14ac:dyDescent="0.25">
      <c r="A21" s="18">
        <v>1</v>
      </c>
      <c r="B21" s="25" t="s">
        <v>33</v>
      </c>
      <c r="C21" s="26" t="s">
        <v>25</v>
      </c>
      <c r="D21" s="27">
        <v>12</v>
      </c>
      <c r="E21" s="17">
        <v>34460</v>
      </c>
      <c r="F21" s="14">
        <v>35969.11</v>
      </c>
      <c r="G21" s="28">
        <v>40200.769999999997</v>
      </c>
      <c r="H21" s="14"/>
      <c r="I21" s="14"/>
      <c r="J21" s="14">
        <f>AVERAGE(E21:I21)</f>
        <v>36876.626666666671</v>
      </c>
      <c r="K21" s="15">
        <f>COUNT(E21:I21)</f>
        <v>3</v>
      </c>
      <c r="L21" s="15">
        <f>STDEV(E21:I21)</f>
        <v>2976.0376213067807</v>
      </c>
      <c r="M21" s="15">
        <f t="shared" ref="M21" si="0">L21/J21*100</f>
        <v>8.0702544953681059</v>
      </c>
      <c r="N21" s="15" t="str">
        <f t="shared" ref="N21" si="1">IF(M21&lt;33,"ОДНОРОДНЫЕ","НЕОДНОРОДНЫЕ")</f>
        <v>ОДНОРОДНЫЕ</v>
      </c>
      <c r="O21" s="14">
        <f>D21*J21</f>
        <v>442519.52</v>
      </c>
    </row>
    <row r="22" spans="1:18" s="6" customFormat="1" x14ac:dyDescent="0.25">
      <c r="A22" s="18"/>
      <c r="B22" s="19"/>
      <c r="C22" s="23"/>
      <c r="D22" s="24"/>
      <c r="E22" s="14">
        <f>$D$21*E21</f>
        <v>413520</v>
      </c>
      <c r="F22" s="21">
        <f t="shared" ref="F22:I22" si="2">$D$21*F21</f>
        <v>431629.32</v>
      </c>
      <c r="G22" s="21">
        <f t="shared" si="2"/>
        <v>482409.24</v>
      </c>
      <c r="H22" s="21">
        <f t="shared" si="2"/>
        <v>0</v>
      </c>
      <c r="I22" s="21">
        <f t="shared" si="2"/>
        <v>0</v>
      </c>
      <c r="J22" s="14"/>
      <c r="K22" s="15"/>
      <c r="L22" s="15"/>
      <c r="M22" s="15"/>
      <c r="N22" s="15"/>
      <c r="O22" s="14">
        <f>SUM(O21:O21)</f>
        <v>442519.52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20"/>
      <c r="R24" s="22"/>
    </row>
    <row r="25" spans="1:18" s="10" customFormat="1" ht="36.75" customHeight="1" x14ac:dyDescent="0.25">
      <c r="A25" s="32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8" s="29" customFormat="1" ht="29.25" customHeight="1" x14ac:dyDescent="0.25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2023-01-27T03:49:57Z</dcterms:modified>
</cp:coreProperties>
</file>