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/>
  <c r="I21" i="1" l="1"/>
  <c r="J21" i="1"/>
  <c r="K21" i="1"/>
  <c r="L21" i="1" l="1"/>
  <c r="M21" i="1" s="1"/>
  <c r="N21" i="1"/>
  <c r="N22" i="1" s="1"/>
  <c r="H22" i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<sst xmlns="http://schemas.openxmlformats.org/spreadsheetml/2006/main" count="40" uniqueCount="37">
  <si>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</si>
  <si>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</si>
  <si>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</si>
  <si>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</si>
  <si>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</si>
  <si>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</si>
  <si>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</si>
  <si>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</si>
  <si>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</si>
  <si>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</si>
  <si>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</si>
  <si>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</si>
  <si>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</si>
  <si>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</si>
  <si>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</si>
  <si>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</si>
  <si>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</si>
  <si>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</si>
  <si>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</si>
  <si>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</si>
  <si>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</si>
  <si>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</si>
  <si>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</si>
  <si>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</si>
  <si>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</si>
  <si>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</si>
  <si>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</si>
  <si>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</si>
  <si>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шт</t>
  </si>
  <si>
    <t>Рабочий элемент резектоскопа биполярный пассивный</t>
  </si>
  <si>
    <t>вх. № 6828-12/22 от 15.12.2022</t>
  </si>
  <si>
    <t>вх. № 6829-12/22 от 15.12.2022</t>
  </si>
  <si>
    <t>вх. № 6830-12/22 от 15.12.2022</t>
  </si>
  <si>
    <t>№ 036-23</t>
  </si>
  <si>
    <t xml:space="preserve">на поставку медицинских инструментов (рабочий элемент резектоскопа биполярный пассивный) </t>
  </si>
  <si>
    <t>путем запроса котировок в электронной форме, участниками которого могут являться</t>
  </si>
  <si>
    <t>Начальная (максимальная) цена договора устанавливается в размере 291333,00 руб. (двести девяносто одна тысяча триста тридцать три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</si>
</sst>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PageLayoutView="70" workbookViewId="0">
      <selection activeCell="F39" sqref="F39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6.7109375" style="2" customWidth="1"/>
    <col min="8" max="8" width="14.710937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25</v>
      </c>
    </row>
    <row r="2" spans="1:14" ht="14.25" customHeight="1" x14ac:dyDescent="0.25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26</v>
      </c>
    </row>
    <row r="3" spans="1:14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7"/>
      <c r="K3" s="7"/>
      <c r="L3" s="7"/>
      <c r="M3" s="7"/>
      <c r="N3" s="8"/>
    </row>
    <row r="4" spans="1:14" x14ac:dyDescent="0.25">
      <c r="A4" s="7"/>
      <c r="B4" s="7"/>
      <c r="C4" s="7"/>
      <c r="D4" s="7"/>
      <c r="E4" s="3"/>
      <c r="F4" s="3"/>
      <c r="G4" s="38" t="s">
        <v>34</v>
      </c>
      <c r="H4" s="38"/>
      <c r="I4" s="38"/>
      <c r="J4" s="38"/>
      <c r="K4" s="38"/>
      <c r="L4" s="38"/>
      <c r="M4" s="38"/>
      <c r="N4" s="38"/>
    </row>
    <row r="5" spans="1:14" x14ac:dyDescent="0.25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35</v>
      </c>
    </row>
    <row r="6" spans="1:14" x14ac:dyDescent="0.25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8" t="s">
        <v>27</v>
      </c>
    </row>
    <row r="7" spans="1:14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8" t="s">
        <v>33</v>
      </c>
    </row>
    <row r="8" spans="1:14" x14ac:dyDescent="0.25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3"/>
    </row>
    <row r="9" spans="1:14" x14ac:dyDescent="0.25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5" t="s">
        <v>16</v>
      </c>
    </row>
    <row r="10" spans="1:14" x14ac:dyDescent="0.25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6" t="s">
        <v>21</v>
      </c>
    </row>
    <row r="11" spans="1:14" x14ac:dyDescent="0.25">
      <c r="A11" s="7"/>
      <c r="B11" s="7"/>
      <c r="C11" s="7"/>
      <c r="D11" s="7"/>
      <c r="E11" s="3"/>
      <c r="F11" s="3"/>
      <c r="G11" s="3"/>
      <c r="H11" s="3"/>
      <c r="I11" s="3"/>
      <c r="J11" s="7"/>
      <c r="K11" s="7"/>
      <c r="L11" s="7"/>
      <c r="M11" s="7"/>
      <c r="N11" s="6" t="s">
        <v>17</v>
      </c>
    </row>
    <row r="12" spans="1:14" x14ac:dyDescent="0.25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3"/>
    </row>
    <row r="13" spans="1:14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7"/>
      <c r="K13" s="28" t="s">
        <v>20</v>
      </c>
      <c r="L13" s="28"/>
      <c r="M13" s="7"/>
      <c r="N13" s="3" t="s">
        <v>18</v>
      </c>
    </row>
    <row r="14" spans="1:14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4"/>
    </row>
    <row r="15" spans="1:14" ht="18.75" x14ac:dyDescent="0.25">
      <c r="A15" s="7"/>
      <c r="B15" s="28" t="s">
        <v>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4"/>
    </row>
    <row r="16" spans="1:14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7"/>
      <c r="K16" s="7"/>
      <c r="L16" s="7"/>
      <c r="M16" s="7"/>
      <c r="N16" s="3"/>
    </row>
    <row r="17" spans="1:16" x14ac:dyDescent="0.25">
      <c r="A17" s="7"/>
      <c r="B17" s="7"/>
      <c r="C17" s="7"/>
      <c r="D17" s="7"/>
      <c r="E17" s="3"/>
      <c r="F17" s="3"/>
      <c r="G17" s="3"/>
      <c r="H17" s="3"/>
      <c r="I17" s="3"/>
      <c r="J17" s="7"/>
      <c r="K17" s="7"/>
      <c r="L17" s="7"/>
      <c r="M17" s="7"/>
      <c r="N17" s="3"/>
    </row>
    <row r="18" spans="1:16" ht="54.6" customHeight="1" x14ac:dyDescent="0.25">
      <c r="A18" s="31" t="s">
        <v>14</v>
      </c>
      <c r="B18" s="32"/>
      <c r="C18" s="33"/>
      <c r="D18" s="32"/>
      <c r="E18" s="24" t="s">
        <v>30</v>
      </c>
      <c r="F18" s="24" t="s">
        <v>31</v>
      </c>
      <c r="G18" s="24" t="s">
        <v>32</v>
      </c>
      <c r="H18" s="10"/>
      <c r="I18" s="11"/>
      <c r="J18" s="12"/>
      <c r="K18" s="12"/>
      <c r="L18" s="12"/>
      <c r="M18" s="12"/>
      <c r="N18" s="11"/>
    </row>
    <row r="19" spans="1:16" ht="30" customHeight="1" x14ac:dyDescent="0.25">
      <c r="A19" s="36" t="s">
        <v>0</v>
      </c>
      <c r="B19" s="36" t="s">
        <v>1</v>
      </c>
      <c r="C19" s="36" t="s">
        <v>2</v>
      </c>
      <c r="D19" s="36"/>
      <c r="E19" s="11" t="s">
        <v>5</v>
      </c>
      <c r="F19" s="11" t="s">
        <v>7</v>
      </c>
      <c r="G19" s="11" t="s">
        <v>8</v>
      </c>
      <c r="H19" s="11" t="s">
        <v>22</v>
      </c>
      <c r="I19" s="34" t="s">
        <v>15</v>
      </c>
      <c r="J19" s="36" t="s">
        <v>11</v>
      </c>
      <c r="K19" s="36" t="s">
        <v>12</v>
      </c>
      <c r="L19" s="36" t="s">
        <v>13</v>
      </c>
      <c r="M19" s="36" t="s">
        <v>9</v>
      </c>
      <c r="N19" s="30" t="s">
        <v>10</v>
      </c>
    </row>
    <row r="20" spans="1:16" ht="30" x14ac:dyDescent="0.25">
      <c r="A20" s="37"/>
      <c r="B20" s="37"/>
      <c r="C20" s="13" t="s">
        <v>3</v>
      </c>
      <c r="D20" s="13" t="s">
        <v>4</v>
      </c>
      <c r="E20" s="11" t="s">
        <v>6</v>
      </c>
      <c r="F20" s="11" t="s">
        <v>6</v>
      </c>
      <c r="G20" s="11" t="s">
        <v>6</v>
      </c>
      <c r="H20" s="11" t="s">
        <v>6</v>
      </c>
      <c r="I20" s="35"/>
      <c r="J20" s="36"/>
      <c r="K20" s="36"/>
      <c r="L20" s="36"/>
      <c r="M20" s="36"/>
      <c r="N20" s="30"/>
    </row>
    <row r="21" spans="1:16" ht="30" x14ac:dyDescent="0.25">
      <c r="A21" s="16">
        <v>1</v>
      </c>
      <c r="B21" s="21" t="s">
        <v>29</v>
      </c>
      <c r="C21" s="19" t="s">
        <v>28</v>
      </c>
      <c r="D21" s="19">
        <v>1</v>
      </c>
      <c r="E21" s="20">
        <v>290000</v>
      </c>
      <c r="F21" s="20">
        <v>304000</v>
      </c>
      <c r="G21" s="18">
        <v>280000</v>
      </c>
      <c r="H21" s="18"/>
      <c r="I21" s="18">
        <f t="shared" ref="I21" si="0">AVERAGE(E21:H21)</f>
        <v>291333.33333333331</v>
      </c>
      <c r="J21" s="17">
        <f xml:space="preserve"> COUNT(E21:G21)</f>
        <v>3</v>
      </c>
      <c r="K21" s="17">
        <f t="shared" ref="K21" si="1">STDEV(E21:H21)</f>
        <v>12055.427546683415</v>
      </c>
      <c r="L21" s="17">
        <f t="shared" ref="L21" si="2">K21/I21*100</f>
        <v>4.138018608701401</v>
      </c>
      <c r="M21" s="17" t="str">
        <f t="shared" ref="M21" si="3">IF(L21&lt;33,"ОДНОРОДНЫЕ","НЕОДНОРОДНЫЕ")</f>
        <v>ОДНОРОДНЫЕ</v>
      </c>
      <c r="N21" s="18">
        <f>D21*I21</f>
        <v>291333.33333333331</v>
      </c>
    </row>
    <row r="22" spans="1:16" x14ac:dyDescent="0.25">
      <c r="A22" s="13"/>
      <c r="B22" s="22"/>
      <c r="C22" s="19"/>
      <c r="D22" s="23"/>
      <c r="E22" s="20">
        <f>$D$21*E21</f>
        <v>290000</v>
      </c>
      <c r="F22" s="20">
        <f t="shared" ref="F22:G22" si="4">$D$21*F21</f>
        <v>304000</v>
      </c>
      <c r="G22" s="20">
        <f t="shared" si="4"/>
        <v>280000</v>
      </c>
      <c r="H22" s="15" t="e">
        <f>SUMPRODUCT(#REF!,#REF!)</f>
        <v>#REF!</v>
      </c>
      <c r="I22" s="11"/>
      <c r="J22" s="12"/>
      <c r="K22" s="12"/>
      <c r="L22" s="12"/>
      <c r="M22" s="12"/>
      <c r="N22" s="14">
        <f>SUM(N21:N21)</f>
        <v>291333.33333333331</v>
      </c>
    </row>
    <row r="23" spans="1:16" x14ac:dyDescent="0.25">
      <c r="A23" s="7"/>
      <c r="B23" s="7"/>
      <c r="C23" s="7"/>
      <c r="D23" s="7"/>
      <c r="E23" s="3"/>
      <c r="F23" s="3"/>
      <c r="G23" s="3"/>
      <c r="H23" s="3"/>
      <c r="I23" s="3"/>
      <c r="J23" s="7"/>
      <c r="K23" s="7"/>
      <c r="L23" s="7"/>
      <c r="M23" s="7"/>
      <c r="N23" s="3"/>
    </row>
    <row r="24" spans="1:16" s="7" customFormat="1" ht="33.6" customHeight="1" x14ac:dyDescent="0.25">
      <c r="A24" s="29" t="s">
        <v>24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6" s="7" customFormat="1" x14ac:dyDescent="0.25">
      <c r="A25" s="27" t="s">
        <v>23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6" s="7" customFormat="1" ht="1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6" s="7" customFormat="1" x14ac:dyDescent="0.25">
      <c r="A27" s="25" t="s">
        <v>36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9"/>
      <c r="P27" s="9"/>
    </row>
  </sheetData>
  <mergeCells count="18">
    <mergeCell ref="G4:N4"/>
    <mergeCell ref="B19:B20"/>
    <mergeCell ref="C19:D19"/>
    <mergeCell ref="A27:N27"/>
    <mergeCell ref="A26:N26"/>
    <mergeCell ref="K13:L13"/>
    <mergeCell ref="B15:M15"/>
    <mergeCell ref="A24:N24"/>
    <mergeCell ref="A25:N25"/>
    <mergeCell ref="N19:N20"/>
    <mergeCell ref="A18:B18"/>
    <mergeCell ref="C18:D18"/>
    <mergeCell ref="I19:I20"/>
    <mergeCell ref="J19:J20"/>
    <mergeCell ref="K19:K20"/>
    <mergeCell ref="L19:L20"/>
    <mergeCell ref="M19:M20"/>
    <mergeCell ref="A19:A20"/>
  </mergeCells>
  <conditionalFormatting sqref="M21:M22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2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2023-01-26T03:11:21Z</dcterms:modified>
</cp:coreProperties>
</file>