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G20" i="1" l="1"/>
  <c r="F20" i="1"/>
  <c r="E20" i="1"/>
  <c r="L19" i="1"/>
  <c r="K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<sst xmlns="http://schemas.openxmlformats.org/spreadsheetml/2006/main" count="42" uniqueCount="38">
  <si>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</si>
  <si>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</si>
  <si>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</si>
  <si>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</si>
  <si>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</si>
  <si>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</si>
  <si>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</si>
  <si>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</si>
  <si>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</si>
  <si>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</si>
  <si>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</si>
  <si>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</si>
  <si>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</si>
  <si>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</si>
  <si>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</si>
  <si>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</si>
  <si>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</si>
  <si>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</si>
  <si>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</si>
  <si>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</si>
  <si>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</si>
  <si>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</si>
  <si>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</si>
  <si>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</si>
  <si>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</si>
  <si>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</si>
  <si>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</si>
  <si>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</si>
  <si>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</si>
  <si>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</si>
  <si>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путем запроса котировок в электронной форме</t>
  </si>
  <si>
    <t>№ 251-23</t>
  </si>
  <si>
    <t>на оказание услуг по предоставлению доступа к телевизионным каналам через кабельное телевидение</t>
  </si>
  <si>
    <t>Оказание услуг по предоставлению доступа к телевизионным каналам через кабельное телевидение</t>
  </si>
  <si>
    <t>КП вх.3397-10/23 от 10.10.2023</t>
  </si>
  <si>
    <t>КП вх.4010-10/23 от 11.10.2023</t>
  </si>
  <si>
    <t>КП вх.4011-10/23 от 11.10.2023</t>
  </si>
  <si>
    <t>Начальная (максимальная) цена договора устанавливается в размере 109920 руб. (сто девять тысяч девятьсот двадцать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</si>
</sst>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A25" sqref="A25:O2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" style="2" customWidth="1"/>
    <col min="15" max="15" width="17.425781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30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31" t="s">
        <v>17</v>
      </c>
      <c r="K9" s="31"/>
      <c r="L9" s="31"/>
      <c r="M9" s="31"/>
      <c r="N9" s="31"/>
      <c r="O9" s="31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5" t="s">
        <v>14</v>
      </c>
      <c r="B16" s="26"/>
      <c r="C16" s="27">
        <f>SUMIF(O19,"&gt;0")</f>
        <v>109920</v>
      </c>
      <c r="D16" s="26"/>
      <c r="E16" s="19" t="s">
        <v>34</v>
      </c>
      <c r="F16" s="19" t="s">
        <v>35</v>
      </c>
      <c r="G16" s="19" t="s">
        <v>36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x14ac:dyDescent="0.25">
      <c r="A17" s="30" t="s">
        <v>0</v>
      </c>
      <c r="B17" s="30" t="s">
        <v>1</v>
      </c>
      <c r="C17" s="30" t="s">
        <v>2</v>
      </c>
      <c r="D17" s="3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24" t="s">
        <v>10</v>
      </c>
    </row>
    <row r="18" spans="1:15" s="5" customFormat="1" ht="30" x14ac:dyDescent="0.25">
      <c r="A18" s="30"/>
      <c r="B18" s="30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30"/>
      <c r="L18" s="30"/>
      <c r="M18" s="30"/>
      <c r="N18" s="30"/>
      <c r="O18" s="24"/>
    </row>
    <row r="19" spans="1:15" s="5" customFormat="1" ht="75" x14ac:dyDescent="0.25">
      <c r="A19" s="13">
        <v>1</v>
      </c>
      <c r="B19" s="18" t="s">
        <v>33</v>
      </c>
      <c r="C19" s="13" t="s">
        <v>29</v>
      </c>
      <c r="D19" s="14">
        <v>12</v>
      </c>
      <c r="E19" s="12">
        <v>9200</v>
      </c>
      <c r="F19" s="19">
        <v>10000</v>
      </c>
      <c r="G19" s="12">
        <v>8280</v>
      </c>
      <c r="H19" s="12"/>
      <c r="I19" s="12"/>
      <c r="J19" s="12">
        <f>AVERAGE(E19:G19)</f>
        <v>9160</v>
      </c>
      <c r="K19" s="13">
        <f t="shared" ref="K19" si="0">COUNT(E19:I19)</f>
        <v>3</v>
      </c>
      <c r="L19" s="13">
        <f t="shared" ref="L19" si="1">STDEV(E19:I19)</f>
        <v>860.69739165400051</v>
      </c>
      <c r="M19" s="13">
        <f t="shared" ref="M19" si="2">L19/J19*100</f>
        <v>9.3962597342139791</v>
      </c>
      <c r="N19" s="13" t="str">
        <f t="shared" ref="N19" si="3">IF(M19&lt;33,"ОДНОРОДНЫЕ","НЕОДНОРОДНЫЕ")</f>
        <v>ОДНОРОДНЫЕ</v>
      </c>
      <c r="O19" s="12">
        <f t="shared" ref="O19" si="4">D19*J19</f>
        <v>109920</v>
      </c>
    </row>
    <row r="20" spans="1:15" s="5" customFormat="1" x14ac:dyDescent="0.25">
      <c r="A20" s="13"/>
      <c r="B20" s="15" t="s">
        <v>25</v>
      </c>
      <c r="C20" s="13"/>
      <c r="D20" s="16"/>
      <c r="E20" s="12">
        <f>D19*E19</f>
        <v>110400</v>
      </c>
      <c r="F20" s="12">
        <f>D19*F19</f>
        <v>120000</v>
      </c>
      <c r="G20" s="12">
        <f>D19*G19</f>
        <v>99360</v>
      </c>
      <c r="H20" s="12"/>
      <c r="I20" s="12"/>
      <c r="J20" s="12"/>
      <c r="K20" s="13"/>
      <c r="L20" s="13"/>
      <c r="M20" s="13"/>
      <c r="N20" s="13"/>
      <c r="O20" s="12"/>
    </row>
    <row r="21" spans="1:15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</row>
    <row r="22" spans="1:15" s="10" customFormat="1" x14ac:dyDescent="0.25">
      <c r="A22" s="22" t="s">
        <v>26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10" customFormat="1" x14ac:dyDescent="0.25">
      <c r="A23" s="22" t="s">
        <v>24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10" customForma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s="10" customFormat="1" x14ac:dyDescent="0.25">
      <c r="A25" s="20" t="s">
        <v>37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18">
    <mergeCell ref="J9:O9"/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2023-10-25T03:19:31Z</dcterms:modified>
</cp:coreProperties>
</file>