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F21" i="1"/>
  <c r="G21" i="1"/>
  <c r="E21" i="1"/>
  <c r="J20" i="1" l="1"/>
  <c r="O20" i="1" s="1"/>
  <c r="K20" i="1"/>
  <c r="L20" i="1"/>
  <c r="M20" i="1" l="1"/>
  <c r="N20" i="1" s="1"/>
  <c r="L19" i="1"/>
  <c r="K19" i="1"/>
  <c r="J19" i="1"/>
  <c r="L22" i="1"/>
  <c r="J22" i="1"/>
  <c r="O22" i="1" s="1"/>
  <c r="K22" i="1"/>
  <c r="M22" i="1" l="1"/>
  <c r="M19" i="1"/>
  <c r="N19" i="1" s="1"/>
  <c r="O19" i="1"/>
  <c r="N22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<sst xmlns="http://schemas.openxmlformats.org/spreadsheetml/2006/main" count="43" uniqueCount="39">
  <si>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</si>
  <si>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</si>
  <si>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</si>
  <si>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</si>
  <si>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</si>
  <si>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</si>
  <si>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</si>
  <si>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</si>
  <si>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</si>
  <si>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</si>
  <si>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</si>
  <si>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</si>
  <si>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</si>
  <si>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</si>
  <si>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</si>
  <si>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</si>
  <si>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</si>
  <si>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</si>
  <si>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</si>
  <si>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</si>
  <si>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</si>
  <si>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</si>
  <si>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</si>
  <si>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</si>
  <si>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</si>
  <si>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</si>
  <si>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</si>
  <si>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</si>
  <si>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</si>
  <si>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</si>
  <si>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</t>
  </si>
  <si>
    <t>№ 249-23</t>
  </si>
  <si>
    <t xml:space="preserve">на оказание услуг по консультационно технической поддержке централизованной системы «Управление льготным лекарственным обеспечением» </t>
  </si>
  <si>
    <t>путем запроса котировок в электронной форме, участниками которого могут являться</t>
  </si>
  <si>
    <t>Оказание услуг по консультационно технической поддержке централизованной системы 
«Управление льготным лекарственным обеспечением» по адресам: г. Иркутск, ул. Баумана, д.214а, г. Иркутск, ул. Баумана, д.214а/1</t>
  </si>
  <si>
    <t>КП вх.4081-10/23 от 16.10.2023</t>
  </si>
  <si>
    <t>КП вх.4025-10/23 от 11.10.2023</t>
  </si>
  <si>
    <t>КП вх.4024-10/23 от 11.10.2023</t>
  </si>
  <si>
    <t>Начальная (максимальная) цена договора устанавливается в размере 89600 руб. (восемьдесят девять тысяч шестьсот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</si>
</sst>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J28" sqref="J28"/>
    </sheetView>
  </sheetViews>
  <sheetFormatPr defaultRowHeight="15" x14ac:dyDescent="0.25"/>
  <cols>
    <col min="1" max="1" width="9.140625" style="30"/>
    <col min="2" max="2" width="27.28515625" style="30" customWidth="1"/>
    <col min="3" max="4" width="9.140625" style="30"/>
    <col min="5" max="5" width="17.140625" style="31" customWidth="1"/>
    <col min="6" max="6" width="17.7109375" style="31" customWidth="1"/>
    <col min="7" max="7" width="17" style="31" customWidth="1"/>
    <col min="8" max="8" width="14.7109375" style="31" hidden="1" customWidth="1"/>
    <col min="9" max="9" width="14.42578125" style="31" hidden="1" customWidth="1"/>
    <col min="10" max="10" width="13.7109375" style="31" customWidth="1"/>
    <col min="11" max="11" width="9.42578125" style="30" customWidth="1"/>
    <col min="12" max="12" width="12.5703125" style="30" customWidth="1"/>
    <col min="13" max="13" width="10.28515625" style="30" customWidth="1"/>
    <col min="14" max="14" width="14.28515625" style="30" customWidth="1"/>
    <col min="15" max="15" width="13.28515625" style="31" customWidth="1"/>
    <col min="16" max="16384" width="9.140625" style="7"/>
  </cols>
  <sheetData>
    <row r="1" spans="1:15" x14ac:dyDescent="0.25">
      <c r="A1" s="12"/>
      <c r="B1" s="12"/>
      <c r="C1" s="12"/>
      <c r="D1" s="12"/>
      <c r="E1" s="13"/>
      <c r="F1" s="13"/>
      <c r="G1" s="13"/>
      <c r="H1" s="13"/>
      <c r="I1" s="13"/>
      <c r="J1" s="13"/>
      <c r="K1" s="12"/>
      <c r="L1" s="12"/>
      <c r="M1" s="12"/>
      <c r="N1" s="12"/>
      <c r="O1" s="8" t="s">
        <v>27</v>
      </c>
    </row>
    <row r="2" spans="1:15" ht="14.45" customHeight="1" x14ac:dyDescent="0.25">
      <c r="A2" s="12"/>
      <c r="B2" s="12"/>
      <c r="C2" s="12"/>
      <c r="D2" s="12"/>
      <c r="E2" s="13"/>
      <c r="F2" s="13"/>
      <c r="G2" s="13"/>
      <c r="H2" s="13"/>
      <c r="I2" s="13"/>
      <c r="J2" s="13"/>
      <c r="K2" s="12"/>
      <c r="L2" s="12"/>
      <c r="M2" s="12"/>
      <c r="N2" s="12"/>
      <c r="O2" s="8" t="s">
        <v>28</v>
      </c>
    </row>
    <row r="3" spans="1:15" ht="14.45" customHeight="1" x14ac:dyDescent="0.25">
      <c r="A3" s="12"/>
      <c r="B3" s="12"/>
      <c r="C3" s="12"/>
      <c r="D3" s="12"/>
      <c r="E3" s="13"/>
      <c r="F3" s="13"/>
      <c r="G3" s="13"/>
      <c r="H3" s="13"/>
      <c r="I3" s="13"/>
      <c r="J3" s="13"/>
      <c r="K3" s="12"/>
      <c r="L3" s="12"/>
      <c r="M3" s="12"/>
      <c r="N3" s="12"/>
      <c r="O3" s="8" t="s">
        <v>32</v>
      </c>
    </row>
    <row r="4" spans="1:15" ht="14.45" customHeight="1" x14ac:dyDescent="0.25">
      <c r="A4" s="12"/>
      <c r="B4" s="12"/>
      <c r="C4" s="12"/>
      <c r="D4" s="12"/>
      <c r="E4" s="13"/>
      <c r="F4" s="13"/>
      <c r="G4" s="13"/>
      <c r="H4" s="13"/>
      <c r="I4" s="13"/>
      <c r="J4" s="13"/>
      <c r="K4" s="12"/>
      <c r="L4" s="12"/>
      <c r="M4" s="12"/>
      <c r="N4" s="12"/>
      <c r="O4" s="8" t="s">
        <v>33</v>
      </c>
    </row>
    <row r="5" spans="1:15" ht="14.4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2"/>
      <c r="L5" s="12"/>
      <c r="M5" s="12"/>
      <c r="N5" s="12"/>
      <c r="O5" s="8" t="s">
        <v>29</v>
      </c>
    </row>
    <row r="6" spans="1:15" ht="14.45" customHeight="1" x14ac:dyDescent="0.25">
      <c r="A6" s="12"/>
      <c r="B6" s="12"/>
      <c r="C6" s="12"/>
      <c r="D6" s="12"/>
      <c r="E6" s="13"/>
      <c r="F6" s="13"/>
      <c r="G6" s="13"/>
      <c r="H6" s="13"/>
      <c r="I6" s="13"/>
      <c r="J6" s="13"/>
      <c r="K6" s="12"/>
      <c r="L6" s="12"/>
      <c r="M6" s="12"/>
      <c r="N6" s="12"/>
      <c r="O6" s="8" t="s">
        <v>31</v>
      </c>
    </row>
    <row r="7" spans="1:15" x14ac:dyDescent="0.2">
      <c r="A7" s="12"/>
      <c r="B7" s="12"/>
      <c r="C7" s="12"/>
      <c r="D7" s="12"/>
      <c r="E7" s="13"/>
      <c r="F7" s="13"/>
      <c r="G7" s="13"/>
      <c r="H7" s="13"/>
      <c r="I7" s="13"/>
      <c r="J7" s="18" t="s">
        <v>16</v>
      </c>
      <c r="K7" s="18"/>
      <c r="L7" s="18"/>
      <c r="M7" s="18"/>
      <c r="N7" s="18"/>
      <c r="O7" s="18"/>
    </row>
    <row r="8" spans="1:15" x14ac:dyDescent="0.25">
      <c r="A8" s="12"/>
      <c r="B8" s="12"/>
      <c r="C8" s="12"/>
      <c r="D8" s="12"/>
      <c r="E8" s="13"/>
      <c r="F8" s="13"/>
      <c r="G8" s="13"/>
      <c r="H8" s="13"/>
      <c r="I8" s="13"/>
      <c r="J8" s="19" t="s">
        <v>21</v>
      </c>
      <c r="K8" s="19"/>
      <c r="L8" s="19"/>
      <c r="M8" s="19"/>
      <c r="N8" s="19"/>
      <c r="O8" s="19"/>
    </row>
    <row r="9" spans="1:15" x14ac:dyDescent="0.25">
      <c r="A9" s="12"/>
      <c r="B9" s="12"/>
      <c r="C9" s="12"/>
      <c r="D9" s="12"/>
      <c r="E9" s="13"/>
      <c r="F9" s="13"/>
      <c r="G9" s="13"/>
      <c r="H9" s="13"/>
      <c r="I9" s="13"/>
      <c r="J9" s="19" t="s">
        <v>17</v>
      </c>
      <c r="K9" s="19"/>
      <c r="L9" s="19"/>
      <c r="M9" s="19"/>
      <c r="N9" s="19"/>
      <c r="O9" s="19"/>
    </row>
    <row r="10" spans="1:15" x14ac:dyDescent="0.25">
      <c r="A10" s="12"/>
      <c r="B10" s="12"/>
      <c r="C10" s="12"/>
      <c r="D10" s="12"/>
      <c r="E10" s="13"/>
      <c r="F10" s="13"/>
      <c r="G10" s="13"/>
      <c r="H10" s="13"/>
      <c r="I10" s="13"/>
      <c r="J10" s="13"/>
      <c r="K10" s="12"/>
      <c r="L10" s="12"/>
      <c r="M10" s="12"/>
      <c r="N10" s="12"/>
      <c r="O10" s="13"/>
    </row>
    <row r="11" spans="1:15" ht="28.9" customHeight="1" x14ac:dyDescent="0.25">
      <c r="A11" s="12"/>
      <c r="B11" s="12"/>
      <c r="C11" s="12"/>
      <c r="D11" s="12"/>
      <c r="E11" s="13"/>
      <c r="F11" s="13"/>
      <c r="G11" s="13"/>
      <c r="H11" s="13"/>
      <c r="I11" s="13"/>
      <c r="J11" s="13"/>
      <c r="K11" s="12"/>
      <c r="L11" s="16" t="s">
        <v>20</v>
      </c>
      <c r="M11" s="16"/>
      <c r="N11" s="12"/>
      <c r="O11" s="13" t="s">
        <v>18</v>
      </c>
    </row>
    <row r="12" spans="1:15" x14ac:dyDescent="0.25">
      <c r="A12" s="12"/>
      <c r="B12" s="12"/>
      <c r="C12" s="12"/>
      <c r="D12" s="12"/>
      <c r="E12" s="13"/>
      <c r="F12" s="13"/>
      <c r="G12" s="13"/>
      <c r="H12" s="13"/>
      <c r="I12" s="13"/>
      <c r="J12" s="13"/>
      <c r="K12" s="12"/>
      <c r="L12" s="12"/>
      <c r="M12" s="12"/>
      <c r="N12" s="12"/>
      <c r="O12" s="13"/>
    </row>
    <row r="13" spans="1:15" x14ac:dyDescent="0.25">
      <c r="A13" s="12"/>
      <c r="B13" s="16" t="s">
        <v>19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/>
    </row>
    <row r="14" spans="1:15" hidden="1" x14ac:dyDescent="0.25">
      <c r="A14" s="12"/>
      <c r="B14" s="12"/>
      <c r="C14" s="12"/>
      <c r="D14" s="12"/>
      <c r="E14" s="13"/>
      <c r="F14" s="13"/>
      <c r="G14" s="13"/>
      <c r="H14" s="13"/>
      <c r="I14" s="13"/>
      <c r="J14" s="13"/>
      <c r="K14" s="12"/>
      <c r="L14" s="12"/>
      <c r="M14" s="12"/>
      <c r="N14" s="12"/>
      <c r="O14" s="13"/>
    </row>
    <row r="15" spans="1:15" x14ac:dyDescent="0.25">
      <c r="A15" s="12"/>
      <c r="B15" s="12"/>
      <c r="C15" s="12"/>
      <c r="D15" s="12"/>
      <c r="E15" s="13"/>
      <c r="F15" s="13"/>
      <c r="G15" s="13"/>
      <c r="H15" s="13"/>
      <c r="I15" s="13"/>
      <c r="J15" s="13"/>
      <c r="K15" s="12"/>
      <c r="L15" s="12"/>
      <c r="M15" s="12"/>
      <c r="N15" s="12"/>
      <c r="O15" s="13"/>
    </row>
    <row r="16" spans="1:15" s="12" customFormat="1" ht="45.6" customHeight="1" x14ac:dyDescent="0.25">
      <c r="A16" s="20" t="s">
        <v>14</v>
      </c>
      <c r="B16" s="21"/>
      <c r="C16" s="22">
        <f>SUMIF(O19,"&gt;0")</f>
        <v>89600</v>
      </c>
      <c r="D16" s="21"/>
      <c r="E16" s="23" t="s">
        <v>35</v>
      </c>
      <c r="F16" s="23" t="s">
        <v>37</v>
      </c>
      <c r="G16" s="23" t="s">
        <v>36</v>
      </c>
      <c r="H16" s="23"/>
      <c r="I16" s="5"/>
      <c r="J16" s="5"/>
      <c r="K16" s="3"/>
      <c r="L16" s="3"/>
      <c r="M16" s="3"/>
      <c r="N16" s="3"/>
      <c r="O16" s="5"/>
    </row>
    <row r="17" spans="1:15" s="12" customFormat="1" ht="30" customHeight="1" x14ac:dyDescent="0.25">
      <c r="A17" s="24" t="s">
        <v>0</v>
      </c>
      <c r="B17" s="24" t="s">
        <v>1</v>
      </c>
      <c r="C17" s="24" t="s">
        <v>2</v>
      </c>
      <c r="D17" s="24"/>
      <c r="E17" s="5" t="s">
        <v>5</v>
      </c>
      <c r="F17" s="5" t="s">
        <v>7</v>
      </c>
      <c r="G17" s="5" t="s">
        <v>8</v>
      </c>
      <c r="H17" s="5" t="s">
        <v>22</v>
      </c>
      <c r="I17" s="5" t="s">
        <v>23</v>
      </c>
      <c r="J17" s="25" t="s">
        <v>15</v>
      </c>
      <c r="K17" s="24" t="s">
        <v>11</v>
      </c>
      <c r="L17" s="24" t="s">
        <v>12</v>
      </c>
      <c r="M17" s="24" t="s">
        <v>13</v>
      </c>
      <c r="N17" s="24" t="s">
        <v>9</v>
      </c>
      <c r="O17" s="26" t="s">
        <v>10</v>
      </c>
    </row>
    <row r="18" spans="1:15" s="12" customFormat="1" ht="12.75" x14ac:dyDescent="0.25">
      <c r="A18" s="24"/>
      <c r="B18" s="27"/>
      <c r="C18" s="28" t="s">
        <v>3</v>
      </c>
      <c r="D18" s="28" t="s">
        <v>4</v>
      </c>
      <c r="E18" s="5" t="s">
        <v>6</v>
      </c>
      <c r="F18" s="5" t="s">
        <v>6</v>
      </c>
      <c r="G18" s="5" t="s">
        <v>6</v>
      </c>
      <c r="H18" s="5" t="s">
        <v>6</v>
      </c>
      <c r="I18" s="5" t="s">
        <v>6</v>
      </c>
      <c r="J18" s="29"/>
      <c r="K18" s="24"/>
      <c r="L18" s="24"/>
      <c r="M18" s="24"/>
      <c r="N18" s="24"/>
      <c r="O18" s="26"/>
    </row>
    <row r="19" spans="1:15" s="12" customFormat="1" ht="111.75" customHeight="1" x14ac:dyDescent="0.25">
      <c r="A19" s="3">
        <v>1</v>
      </c>
      <c r="B19" s="2" t="s">
        <v>34</v>
      </c>
      <c r="C19" s="14" t="s">
        <v>30</v>
      </c>
      <c r="D19" s="14">
        <v>12</v>
      </c>
      <c r="E19" s="9">
        <v>8000</v>
      </c>
      <c r="F19" s="5">
        <v>7400</v>
      </c>
      <c r="G19" s="5">
        <v>7000</v>
      </c>
      <c r="H19" s="5"/>
      <c r="I19" s="5"/>
      <c r="J19" s="5">
        <f t="shared" ref="J19" si="0">AVERAGE(E19:I19)</f>
        <v>7466.666666666667</v>
      </c>
      <c r="K19" s="3">
        <f t="shared" ref="K19" si="1">COUNT(E19:I19)</f>
        <v>3</v>
      </c>
      <c r="L19" s="3">
        <f t="shared" ref="L19" si="2">STDEV(E19:I19)</f>
        <v>503.32229568471666</v>
      </c>
      <c r="M19" s="3">
        <f t="shared" ref="M19" si="3">L19/J19*100</f>
        <v>6.7409236029203123</v>
      </c>
      <c r="N19" s="3" t="str">
        <f t="shared" ref="N19" si="4">IF(M19&lt;33,"ОДНОРОДНЫЕ","НЕОДНОРОДНЫЕ")</f>
        <v>ОДНОРОДНЫЕ</v>
      </c>
      <c r="O19" s="5">
        <f t="shared" ref="O19" si="5">D19*J19</f>
        <v>89600</v>
      </c>
    </row>
    <row r="20" spans="1:15" s="12" customFormat="1" ht="39.75" hidden="1" customHeight="1" x14ac:dyDescent="0.25">
      <c r="A20" s="3"/>
      <c r="B20" s="10"/>
      <c r="C20" s="11"/>
      <c r="D20" s="11"/>
      <c r="E20" s="5"/>
      <c r="F20" s="5"/>
      <c r="G20" s="5"/>
      <c r="H20" s="5"/>
      <c r="I20" s="5"/>
      <c r="J20" s="5" t="e">
        <f t="shared" ref="J20:J21" si="6">AVERAGE(E20:I20)</f>
        <v>#DIV/0!</v>
      </c>
      <c r="K20" s="3">
        <f t="shared" ref="K20:K21" si="7">COUNT(E20:I20)</f>
        <v>0</v>
      </c>
      <c r="L20" s="3" t="e">
        <f t="shared" ref="L20:L21" si="8">STDEV(E20:I20)</f>
        <v>#DIV/0!</v>
      </c>
      <c r="M20" s="3" t="e">
        <f t="shared" ref="M20:M21" si="9">L20/J20*100</f>
        <v>#DIV/0!</v>
      </c>
      <c r="N20" s="3" t="e">
        <f t="shared" ref="N20:N21" si="10">IF(M20&lt;33,"ОДНОРОДНЫЕ","НЕОДНОРОДНЫЕ")</f>
        <v>#DIV/0!</v>
      </c>
      <c r="O20" s="5" t="e">
        <f t="shared" ref="O20:O21" si="11">D20*J20</f>
        <v>#DIV/0!</v>
      </c>
    </row>
    <row r="21" spans="1:15" s="12" customFormat="1" ht="21.6" customHeight="1" x14ac:dyDescent="0.25">
      <c r="A21" s="3"/>
      <c r="B21" s="2" t="s">
        <v>25</v>
      </c>
      <c r="C21" s="1"/>
      <c r="D21" s="1"/>
      <c r="E21" s="5">
        <f>E19*$D$19</f>
        <v>96000</v>
      </c>
      <c r="F21" s="5">
        <f t="shared" ref="F21:G21" si="12">F19*$D$19</f>
        <v>88800</v>
      </c>
      <c r="G21" s="5">
        <f t="shared" si="12"/>
        <v>84000</v>
      </c>
      <c r="H21" s="5"/>
      <c r="I21" s="5"/>
      <c r="J21" s="5"/>
      <c r="K21" s="3"/>
      <c r="L21" s="3"/>
      <c r="M21" s="3"/>
      <c r="N21" s="3"/>
      <c r="O21" s="5"/>
    </row>
    <row r="22" spans="1:15" s="12" customFormat="1" ht="9.6" hidden="1" customHeight="1" x14ac:dyDescent="0.25">
      <c r="A22" s="3"/>
      <c r="B22" s="4"/>
      <c r="C22" s="3"/>
      <c r="D22" s="6"/>
      <c r="E22" s="5"/>
      <c r="F22" s="5"/>
      <c r="G22" s="5"/>
      <c r="H22" s="5"/>
      <c r="I22" s="5"/>
      <c r="J22" s="5" t="e">
        <f>AVERAGE(E22:I22)</f>
        <v>#DIV/0!</v>
      </c>
      <c r="K22" s="3">
        <f>COUNT(E22:I22)</f>
        <v>0</v>
      </c>
      <c r="L22" s="3" t="e">
        <f>STDEV(E22:I22)</f>
        <v>#DIV/0!</v>
      </c>
      <c r="M22" s="3" t="e">
        <f>L22/J22*100</f>
        <v>#DIV/0!</v>
      </c>
      <c r="N22" s="3" t="e">
        <f>IF(M22&lt;33,"ОДНОРОДНЫЕ","НЕОДНОРОДНЫЕ")</f>
        <v>#DIV/0!</v>
      </c>
      <c r="O22" s="5" t="e">
        <f>D22*J22</f>
        <v>#DIV/0!</v>
      </c>
    </row>
    <row r="23" spans="1:15" x14ac:dyDescent="0.25">
      <c r="A23" s="12"/>
      <c r="B23" s="12"/>
      <c r="C23" s="12"/>
      <c r="D23" s="12"/>
      <c r="E23" s="13"/>
      <c r="F23" s="13"/>
      <c r="G23" s="13"/>
      <c r="H23" s="13"/>
      <c r="I23" s="13"/>
      <c r="J23" s="13"/>
      <c r="K23" s="12"/>
      <c r="L23" s="12"/>
      <c r="M23" s="12"/>
      <c r="N23" s="12"/>
      <c r="O23" s="13"/>
    </row>
    <row r="24" spans="1:15" x14ac:dyDescent="0.25">
      <c r="A24" s="17" t="s">
        <v>26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25.9" customHeight="1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5">
      <c r="A27" s="15" t="s">
        <v>38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32" spans="1:15" x14ac:dyDescent="0.25">
      <c r="M32" s="32"/>
    </row>
  </sheetData>
  <mergeCells count="20">
    <mergeCell ref="C17:D17"/>
    <mergeCell ref="J9:O9"/>
    <mergeCell ref="J7:O7"/>
    <mergeCell ref="J8:O8"/>
    <mergeCell ref="A27:O27"/>
    <mergeCell ref="L11:M11"/>
    <mergeCell ref="B13:N13"/>
    <mergeCell ref="A24:O24"/>
    <mergeCell ref="A25:O25"/>
    <mergeCell ref="A26:O26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2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2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2023-10-25T00:52:09Z</dcterms:modified>
</cp:coreProperties>
</file>