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36" i="1" l="1"/>
  <c r="M36" i="1"/>
  <c r="N36" i="1"/>
  <c r="N26" i="1"/>
  <c r="M26" i="1"/>
  <c r="L26" i="1"/>
  <c r="Q26" i="1" s="1"/>
  <c r="N25" i="1"/>
  <c r="M25" i="1"/>
  <c r="L25" i="1"/>
  <c r="Q25" i="1" s="1"/>
  <c r="Q24" i="1"/>
  <c r="N24" i="1"/>
  <c r="M24" i="1"/>
  <c r="L24" i="1"/>
  <c r="N23" i="1"/>
  <c r="M23" i="1"/>
  <c r="L23" i="1"/>
  <c r="Q23" i="1" s="1"/>
  <c r="N22" i="1"/>
  <c r="M22" i="1"/>
  <c r="L22" i="1"/>
  <c r="Q22" i="1" s="1"/>
  <c r="Q21" i="1"/>
  <c r="N21" i="1"/>
  <c r="O21" i="1" s="1"/>
  <c r="P21" i="1" s="1"/>
  <c r="M21" i="1"/>
  <c r="L21" i="1"/>
  <c r="N20" i="1"/>
  <c r="M20" i="1"/>
  <c r="L20" i="1"/>
  <c r="Q20" i="1" s="1"/>
  <c r="N28" i="1"/>
  <c r="O28" i="1" s="1"/>
  <c r="P28" i="1" s="1"/>
  <c r="M28" i="1"/>
  <c r="L28" i="1"/>
  <c r="Q28" i="1" s="1"/>
  <c r="N27" i="1"/>
  <c r="M27" i="1"/>
  <c r="L27" i="1"/>
  <c r="Q27" i="1" s="1"/>
  <c r="Q30" i="1"/>
  <c r="N30" i="1"/>
  <c r="M30" i="1"/>
  <c r="L30" i="1"/>
  <c r="N29" i="1"/>
  <c r="M29" i="1"/>
  <c r="L29" i="1"/>
  <c r="Q29" i="1" s="1"/>
  <c r="N32" i="1"/>
  <c r="M32" i="1"/>
  <c r="L32" i="1"/>
  <c r="Q32" i="1" s="1"/>
  <c r="N31" i="1"/>
  <c r="M31" i="1"/>
  <c r="L31" i="1"/>
  <c r="Q31" i="1" s="1"/>
  <c r="N34" i="1"/>
  <c r="M34" i="1"/>
  <c r="L34" i="1"/>
  <c r="Q34" i="1" s="1"/>
  <c r="N33" i="1"/>
  <c r="M33" i="1"/>
  <c r="L33" i="1"/>
  <c r="Q33" i="1" s="1"/>
  <c r="O36" i="1" l="1"/>
  <c r="P36" i="1" s="1"/>
  <c r="O31" i="1"/>
  <c r="P31" i="1" s="1"/>
  <c r="O33" i="1"/>
  <c r="P33" i="1" s="1"/>
  <c r="O29" i="1"/>
  <c r="P29" i="1" s="1"/>
  <c r="Q36" i="1"/>
  <c r="O24" i="1"/>
  <c r="P24" i="1" s="1"/>
  <c r="O20" i="1"/>
  <c r="P20" i="1" s="1"/>
  <c r="O23" i="1"/>
  <c r="P23" i="1" s="1"/>
  <c r="O26" i="1"/>
  <c r="P26" i="1" s="1"/>
  <c r="O34" i="1"/>
  <c r="P34" i="1" s="1"/>
  <c r="O30" i="1"/>
  <c r="P30" i="1" s="1"/>
  <c r="O27" i="1"/>
  <c r="P27" i="1" s="1"/>
  <c r="O32" i="1"/>
  <c r="P32" i="1" s="1"/>
  <c r="O22" i="1"/>
  <c r="P22" i="1" s="1"/>
  <c r="O25" i="1"/>
  <c r="P25" i="1" s="1"/>
  <c r="N35" i="1"/>
  <c r="L35" i="1"/>
  <c r="Q35" i="1" s="1"/>
  <c r="C17" i="1" s="1"/>
  <c r="M35" i="1"/>
  <c r="L37" i="1"/>
  <c r="Q37" i="1" s="1"/>
  <c r="M37" i="1"/>
  <c r="N37" i="1"/>
  <c r="O37" i="1" l="1"/>
  <c r="P37" i="1" s="1"/>
  <c r="O35" i="1"/>
  <c r="P35" i="1" s="1"/>
</calcChain>
</file>

<file path=xl/sharedStrings.xml><?xml version="1.0" encoding="utf-8"?>
<sst xmlns="http://schemas.openxmlformats.org/spreadsheetml/2006/main" count="82" uniqueCount="55">
  <si>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</si>
  <si>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</si>
  <si>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</si>
  <si>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</si>
  <si>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</si>
  <si>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</si>
  <si>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</si>
  <si>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</si>
  <si>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</si>
  <si>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</si>
  <si>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</si>
  <si>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</si>
  <si>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</si>
  <si>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</si>
  <si>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</si>
  <si>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</si>
  <si>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</si>
  <si>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</si>
  <si>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</si>
  <si>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</si>
  <si>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</si>
  <si>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</si>
  <si>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</si>
  <si>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</si>
  <si>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</si>
  <si>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</si>
  <si>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</si>
  <si>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</si>
  <si>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</si>
  <si>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</si>
  <si>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</si>
  <si>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</si>
  <si>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Система электронного заказа "ФармКомандир"  08.09.2023</t>
  </si>
  <si>
    <t>№ 283-23</t>
  </si>
  <si>
    <t>КП вх.707/с от 15.11.2023</t>
  </si>
  <si>
    <t>КП вх.708/с от 15.11.2023</t>
  </si>
  <si>
    <t>КП вх.718/с от 15.11.2023</t>
  </si>
  <si>
    <t xml:space="preserve">Лорноксикам </t>
  </si>
  <si>
    <t xml:space="preserve">Кетопрофен </t>
  </si>
  <si>
    <t xml:space="preserve">Тизанидин </t>
  </si>
  <si>
    <t>Ибупрофен</t>
  </si>
  <si>
    <t xml:space="preserve">Ибупрофен </t>
  </si>
  <si>
    <t>Диклофенак</t>
  </si>
  <si>
    <t xml:space="preserve">Метамизол </t>
  </si>
  <si>
    <t xml:space="preserve">Парацетамол </t>
  </si>
  <si>
    <t xml:space="preserve">Пипекурония бромид </t>
  </si>
  <si>
    <t>Кеторолак</t>
  </si>
  <si>
    <t>Ацетилсалициловая кислота</t>
  </si>
  <si>
    <t>Рокурония бромид</t>
  </si>
  <si>
    <t>Нимесулид</t>
  </si>
  <si>
    <t xml:space="preserve">Баклофен </t>
  </si>
  <si>
    <t>уп.</t>
  </si>
  <si>
    <t>шт.</t>
  </si>
  <si>
    <t>Начальная (максимальная) цена договора устанавливается в размере 907643,06 руб. (девятьсот семь тысяч шестьсот сорок три рубля шесть копеек)</t>
  </si>
  <si>
    <t>на поставку лекарственных препаратов для лечения костно-мышечной 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</si>
</sst>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0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zoomScale="85" zoomScaleNormal="85" zoomScalePageLayoutView="70" workbookViewId="0">
      <selection activeCell="N44" sqref="N44"/>
    </sheetView>
  </sheetViews>
  <sheetFormatPr defaultRowHeight="15" x14ac:dyDescent="0.25"/>
  <cols>
    <col min="1" max="1" width="6.140625" style="12" bestFit="1" customWidth="1"/>
    <col min="2" max="2" width="33.28515625" style="12" bestFit="1" customWidth="1"/>
    <col min="3" max="3" width="11.7109375" style="12" customWidth="1"/>
    <col min="4" max="4" width="7.140625" style="12" bestFit="1" customWidth="1"/>
    <col min="5" max="7" width="18.85546875" style="1" customWidth="1"/>
    <col min="8" max="10" width="18.85546875" style="1" hidden="1" customWidth="1"/>
    <col min="11" max="11" width="20.42578125" style="1" hidden="1" customWidth="1"/>
    <col min="12" max="12" width="13.7109375" style="1" customWidth="1"/>
    <col min="13" max="13" width="9.42578125" style="12" customWidth="1"/>
    <col min="14" max="14" width="12.5703125" style="12" customWidth="1"/>
    <col min="15" max="15" width="10.28515625" style="12" customWidth="1"/>
    <col min="16" max="16" width="22.42578125" style="12" bestFit="1" customWidth="1"/>
    <col min="17" max="17" width="17.5703125" style="1" customWidth="1"/>
    <col min="18" max="18" width="10.7109375" style="12" bestFit="1" customWidth="1"/>
    <col min="19" max="19" width="11.28515625" style="12" bestFit="1" customWidth="1"/>
    <col min="20" max="20" width="10.7109375" style="12" bestFit="1" customWidth="1"/>
    <col min="21" max="21" width="11.7109375" style="12" bestFit="1" customWidth="1"/>
    <col min="22" max="22" width="10.7109375" style="12" bestFit="1" customWidth="1"/>
    <col min="23" max="16384" width="9.140625" style="12"/>
  </cols>
  <sheetData>
    <row r="1" spans="2:17" x14ac:dyDescent="0.25">
      <c r="Q1" s="4" t="s">
        <v>19</v>
      </c>
    </row>
    <row r="2" spans="2:17" ht="14.45" customHeight="1" x14ac:dyDescent="0.25">
      <c r="Q2" s="4" t="s">
        <v>20</v>
      </c>
    </row>
    <row r="3" spans="2:17" x14ac:dyDescent="0.25">
      <c r="G3" s="31" t="s">
        <v>54</v>
      </c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2:17" x14ac:dyDescent="0.25">
      <c r="G4" s="33"/>
      <c r="H4" s="33"/>
      <c r="I4" s="33"/>
      <c r="J4" s="33"/>
      <c r="K4" s="33"/>
      <c r="L4" s="33"/>
      <c r="M4" s="35"/>
      <c r="N4" s="35"/>
      <c r="O4" s="35"/>
      <c r="P4" s="35"/>
      <c r="Q4" s="5" t="s">
        <v>22</v>
      </c>
    </row>
    <row r="5" spans="2:17" x14ac:dyDescent="0.25">
      <c r="G5" s="33"/>
      <c r="H5" s="33"/>
      <c r="I5" s="33"/>
      <c r="J5" s="33"/>
      <c r="K5" s="33"/>
      <c r="L5" s="33"/>
      <c r="M5" s="35"/>
      <c r="N5" s="35"/>
      <c r="O5" s="35"/>
      <c r="P5" s="35"/>
      <c r="Q5" s="5" t="s">
        <v>21</v>
      </c>
    </row>
    <row r="6" spans="2:17" ht="14.45" customHeight="1" x14ac:dyDescent="0.25">
      <c r="G6" s="33"/>
      <c r="H6" s="33"/>
      <c r="I6" s="33"/>
      <c r="J6" s="33"/>
      <c r="K6" s="33"/>
      <c r="L6" s="33"/>
      <c r="M6" s="35"/>
      <c r="N6" s="35"/>
      <c r="O6" s="35"/>
      <c r="P6" s="35"/>
      <c r="Q6" s="5" t="s">
        <v>33</v>
      </c>
    </row>
    <row r="7" spans="2:17" x14ac:dyDescent="0.25">
      <c r="G7" s="33"/>
      <c r="H7" s="33"/>
      <c r="I7" s="33"/>
      <c r="J7" s="33"/>
      <c r="K7" s="33"/>
      <c r="L7" s="33"/>
      <c r="M7" s="35"/>
      <c r="N7" s="35"/>
      <c r="O7" s="35"/>
      <c r="P7" s="35"/>
      <c r="Q7" s="33"/>
    </row>
    <row r="8" spans="2:17" x14ac:dyDescent="0.25">
      <c r="G8" s="33"/>
      <c r="H8" s="33"/>
      <c r="I8" s="33"/>
      <c r="J8" s="33"/>
      <c r="K8" s="33"/>
      <c r="L8" s="33"/>
      <c r="M8" s="35"/>
      <c r="N8" s="35"/>
      <c r="O8" s="35"/>
      <c r="P8" s="35"/>
      <c r="Q8" s="3" t="s">
        <v>13</v>
      </c>
    </row>
    <row r="9" spans="2:17" x14ac:dyDescent="0.25">
      <c r="Q9" s="34" t="s">
        <v>16</v>
      </c>
    </row>
    <row r="10" spans="2:17" x14ac:dyDescent="0.25">
      <c r="Q10" s="34" t="s">
        <v>14</v>
      </c>
    </row>
    <row r="12" spans="2:17" ht="28.9" customHeight="1" x14ac:dyDescent="0.25">
      <c r="N12" s="32" t="s">
        <v>30</v>
      </c>
      <c r="O12" s="32"/>
      <c r="P12" s="35"/>
      <c r="Q12" s="33" t="s">
        <v>31</v>
      </c>
    </row>
    <row r="14" spans="2:17" x14ac:dyDescent="0.25">
      <c r="B14" s="20" t="s">
        <v>15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</row>
    <row r="15" spans="2:17" hidden="1" x14ac:dyDescent="0.25"/>
    <row r="17" spans="1:17" ht="48.75" customHeight="1" x14ac:dyDescent="0.25">
      <c r="A17" s="24" t="s">
        <v>11</v>
      </c>
      <c r="B17" s="25"/>
      <c r="C17" s="26">
        <f>SUM(Q20:Q37)</f>
        <v>907643.06333333347</v>
      </c>
      <c r="D17" s="25"/>
      <c r="E17" s="7" t="s">
        <v>34</v>
      </c>
      <c r="F17" s="7" t="s">
        <v>35</v>
      </c>
      <c r="G17" s="7" t="s">
        <v>36</v>
      </c>
      <c r="H17" s="8" t="s">
        <v>32</v>
      </c>
      <c r="I17" s="8" t="s">
        <v>32</v>
      </c>
      <c r="J17" s="8"/>
      <c r="K17" s="7"/>
      <c r="L17" s="13"/>
      <c r="M17" s="10"/>
      <c r="N17" s="10"/>
      <c r="O17" s="10"/>
      <c r="P17" s="10"/>
      <c r="Q17" s="13"/>
    </row>
    <row r="18" spans="1:17" ht="30" customHeight="1" x14ac:dyDescent="0.25">
      <c r="A18" s="29" t="s">
        <v>0</v>
      </c>
      <c r="B18" s="29" t="s">
        <v>1</v>
      </c>
      <c r="C18" s="29" t="s">
        <v>2</v>
      </c>
      <c r="D18" s="29"/>
      <c r="E18" s="8" t="s">
        <v>23</v>
      </c>
      <c r="F18" s="8" t="s">
        <v>24</v>
      </c>
      <c r="G18" s="8" t="s">
        <v>25</v>
      </c>
      <c r="H18" s="13" t="s">
        <v>26</v>
      </c>
      <c r="I18" s="13" t="s">
        <v>27</v>
      </c>
      <c r="J18" s="13" t="s">
        <v>28</v>
      </c>
      <c r="K18" s="13" t="s">
        <v>29</v>
      </c>
      <c r="L18" s="27" t="s">
        <v>12</v>
      </c>
      <c r="M18" s="29" t="s">
        <v>8</v>
      </c>
      <c r="N18" s="29" t="s">
        <v>9</v>
      </c>
      <c r="O18" s="29" t="s">
        <v>10</v>
      </c>
      <c r="P18" s="29" t="s">
        <v>6</v>
      </c>
      <c r="Q18" s="23" t="s">
        <v>7</v>
      </c>
    </row>
    <row r="19" spans="1:17" x14ac:dyDescent="0.25">
      <c r="A19" s="30"/>
      <c r="B19" s="30"/>
      <c r="C19" s="11" t="s">
        <v>3</v>
      </c>
      <c r="D19" s="11" t="s">
        <v>4</v>
      </c>
      <c r="E19" s="15" t="s">
        <v>5</v>
      </c>
      <c r="F19" s="15" t="s">
        <v>5</v>
      </c>
      <c r="G19" s="15" t="s">
        <v>5</v>
      </c>
      <c r="H19" s="15" t="s">
        <v>5</v>
      </c>
      <c r="I19" s="15" t="s">
        <v>5</v>
      </c>
      <c r="J19" s="15" t="s">
        <v>5</v>
      </c>
      <c r="K19" s="15" t="s">
        <v>5</v>
      </c>
      <c r="L19" s="28"/>
      <c r="M19" s="29"/>
      <c r="N19" s="29"/>
      <c r="O19" s="29"/>
      <c r="P19" s="29"/>
      <c r="Q19" s="23"/>
    </row>
    <row r="20" spans="1:17" x14ac:dyDescent="0.25">
      <c r="A20" s="9">
        <v>1</v>
      </c>
      <c r="B20" s="16" t="s">
        <v>37</v>
      </c>
      <c r="C20" s="37" t="s">
        <v>51</v>
      </c>
      <c r="D20" s="37">
        <v>220</v>
      </c>
      <c r="E20" s="8">
        <v>2100.1</v>
      </c>
      <c r="F20" s="8">
        <v>2099</v>
      </c>
      <c r="G20" s="8">
        <v>2097.77</v>
      </c>
      <c r="H20" s="8"/>
      <c r="I20" s="8"/>
      <c r="J20" s="13"/>
      <c r="K20" s="13"/>
      <c r="L20" s="13">
        <f t="shared" ref="L20:L26" si="0">AVERAGE(E20:K20)</f>
        <v>2098.9566666666669</v>
      </c>
      <c r="M20" s="10">
        <f t="shared" ref="M20:M26" si="1" xml:space="preserve"> COUNT(E20:K20)</f>
        <v>3</v>
      </c>
      <c r="N20" s="10">
        <f t="shared" ref="N20:N26" si="2">STDEV(E20:K20)</f>
        <v>1.1656042781893223</v>
      </c>
      <c r="O20" s="10">
        <f t="shared" ref="O20:O26" si="3">N20/L20*100</f>
        <v>5.5532555612041637E-2</v>
      </c>
      <c r="P20" s="10" t="str">
        <f t="shared" ref="P20:P26" si="4">IF(O20&lt;33,"ОДНОРОДНЫЕ","НЕОДНОРОДНЫЕ")</f>
        <v>ОДНОРОДНЫЕ</v>
      </c>
      <c r="Q20" s="13">
        <f t="shared" ref="Q20:Q26" si="5">D20*L20</f>
        <v>461770.46666666673</v>
      </c>
    </row>
    <row r="21" spans="1:17" x14ac:dyDescent="0.25">
      <c r="A21" s="14">
        <v>2</v>
      </c>
      <c r="B21" s="16" t="s">
        <v>38</v>
      </c>
      <c r="C21" s="37" t="s">
        <v>51</v>
      </c>
      <c r="D21" s="37">
        <v>1000</v>
      </c>
      <c r="E21" s="8">
        <v>199.56</v>
      </c>
      <c r="F21" s="8">
        <v>198</v>
      </c>
      <c r="G21" s="8">
        <v>196.98</v>
      </c>
      <c r="H21" s="8"/>
      <c r="I21" s="8"/>
      <c r="J21" s="13"/>
      <c r="K21" s="13"/>
      <c r="L21" s="13">
        <f t="shared" si="0"/>
        <v>198.17999999999998</v>
      </c>
      <c r="M21" s="10">
        <f t="shared" si="1"/>
        <v>3</v>
      </c>
      <c r="N21" s="10">
        <f t="shared" si="2"/>
        <v>1.2993844696624688</v>
      </c>
      <c r="O21" s="10">
        <f t="shared" si="3"/>
        <v>0.65565872926756941</v>
      </c>
      <c r="P21" s="10" t="str">
        <f t="shared" si="4"/>
        <v>ОДНОРОДНЫЕ</v>
      </c>
      <c r="Q21" s="13">
        <f t="shared" si="5"/>
        <v>198179.99999999997</v>
      </c>
    </row>
    <row r="22" spans="1:17" x14ac:dyDescent="0.25">
      <c r="A22" s="9">
        <v>3</v>
      </c>
      <c r="B22" s="16" t="s">
        <v>38</v>
      </c>
      <c r="C22" s="37" t="s">
        <v>51</v>
      </c>
      <c r="D22" s="37">
        <v>30</v>
      </c>
      <c r="E22" s="8">
        <v>143</v>
      </c>
      <c r="F22" s="8">
        <v>140</v>
      </c>
      <c r="G22" s="8">
        <v>136.93</v>
      </c>
      <c r="H22" s="8"/>
      <c r="I22" s="8"/>
      <c r="J22" s="13"/>
      <c r="K22" s="13"/>
      <c r="L22" s="13">
        <f t="shared" si="0"/>
        <v>139.97666666666666</v>
      </c>
      <c r="M22" s="10">
        <f t="shared" si="1"/>
        <v>3</v>
      </c>
      <c r="N22" s="10">
        <f t="shared" si="2"/>
        <v>3.0350672699848538</v>
      </c>
      <c r="O22" s="10">
        <f t="shared" si="3"/>
        <v>2.1682665706080924</v>
      </c>
      <c r="P22" s="10" t="str">
        <f t="shared" si="4"/>
        <v>ОДНОРОДНЫЕ</v>
      </c>
      <c r="Q22" s="13">
        <f t="shared" si="5"/>
        <v>4199.3</v>
      </c>
    </row>
    <row r="23" spans="1:17" x14ac:dyDescent="0.25">
      <c r="A23" s="14">
        <v>4</v>
      </c>
      <c r="B23" s="16" t="s">
        <v>39</v>
      </c>
      <c r="C23" s="37" t="s">
        <v>51</v>
      </c>
      <c r="D23" s="37">
        <v>140</v>
      </c>
      <c r="E23" s="8">
        <v>160.30000000000001</v>
      </c>
      <c r="F23" s="8">
        <v>158</v>
      </c>
      <c r="G23" s="8">
        <v>156.88</v>
      </c>
      <c r="H23" s="8"/>
      <c r="I23" s="8"/>
      <c r="J23" s="13"/>
      <c r="K23" s="13"/>
      <c r="L23" s="13">
        <f t="shared" si="0"/>
        <v>158.39333333333335</v>
      </c>
      <c r="M23" s="10">
        <f t="shared" si="1"/>
        <v>3</v>
      </c>
      <c r="N23" s="10">
        <f t="shared" si="2"/>
        <v>1.7435978129526779</v>
      </c>
      <c r="O23" s="10">
        <f t="shared" si="3"/>
        <v>1.1008025251184885</v>
      </c>
      <c r="P23" s="10" t="str">
        <f t="shared" si="4"/>
        <v>ОДНОРОДНЫЕ</v>
      </c>
      <c r="Q23" s="13">
        <f t="shared" si="5"/>
        <v>22175.066666666669</v>
      </c>
    </row>
    <row r="24" spans="1:17" x14ac:dyDescent="0.25">
      <c r="A24" s="9">
        <v>5</v>
      </c>
      <c r="B24" s="16" t="s">
        <v>40</v>
      </c>
      <c r="C24" s="37" t="s">
        <v>51</v>
      </c>
      <c r="D24" s="37">
        <v>120</v>
      </c>
      <c r="E24" s="7">
        <v>88</v>
      </c>
      <c r="F24" s="8">
        <v>86.6</v>
      </c>
      <c r="G24" s="8">
        <v>85.07</v>
      </c>
      <c r="H24" s="8"/>
      <c r="I24" s="8"/>
      <c r="J24" s="13"/>
      <c r="K24" s="13"/>
      <c r="L24" s="13">
        <f t="shared" si="0"/>
        <v>86.556666666666658</v>
      </c>
      <c r="M24" s="10">
        <f t="shared" si="1"/>
        <v>3</v>
      </c>
      <c r="N24" s="10">
        <f t="shared" si="2"/>
        <v>1.465480581015437</v>
      </c>
      <c r="O24" s="10">
        <f t="shared" si="3"/>
        <v>1.6930880513907312</v>
      </c>
      <c r="P24" s="10" t="str">
        <f t="shared" si="4"/>
        <v>ОДНОРОДНЫЕ</v>
      </c>
      <c r="Q24" s="13">
        <f t="shared" si="5"/>
        <v>10386.799999999999</v>
      </c>
    </row>
    <row r="25" spans="1:17" x14ac:dyDescent="0.25">
      <c r="A25" s="14">
        <v>6</v>
      </c>
      <c r="B25" s="16" t="s">
        <v>41</v>
      </c>
      <c r="C25" s="37" t="s">
        <v>51</v>
      </c>
      <c r="D25" s="37">
        <v>40</v>
      </c>
      <c r="E25" s="8">
        <v>62</v>
      </c>
      <c r="F25" s="8">
        <v>60.3</v>
      </c>
      <c r="G25" s="8">
        <v>59.32</v>
      </c>
      <c r="H25" s="8"/>
      <c r="I25" s="8"/>
      <c r="J25" s="13"/>
      <c r="K25" s="13"/>
      <c r="L25" s="13">
        <f t="shared" si="0"/>
        <v>60.54</v>
      </c>
      <c r="M25" s="10">
        <f t="shared" si="1"/>
        <v>3</v>
      </c>
      <c r="N25" s="10">
        <f t="shared" si="2"/>
        <v>1.3560235986147144</v>
      </c>
      <c r="O25" s="10">
        <f t="shared" si="3"/>
        <v>2.2398804073582994</v>
      </c>
      <c r="P25" s="10" t="str">
        <f t="shared" si="4"/>
        <v>ОДНОРОДНЫЕ</v>
      </c>
      <c r="Q25" s="13">
        <f t="shared" si="5"/>
        <v>2421.6</v>
      </c>
    </row>
    <row r="26" spans="1:17" x14ac:dyDescent="0.25">
      <c r="A26" s="9">
        <v>7</v>
      </c>
      <c r="B26" s="16" t="s">
        <v>42</v>
      </c>
      <c r="C26" s="37" t="s">
        <v>51</v>
      </c>
      <c r="D26" s="37">
        <v>400</v>
      </c>
      <c r="E26" s="8">
        <v>110.1</v>
      </c>
      <c r="F26" s="8">
        <v>107</v>
      </c>
      <c r="G26" s="8">
        <v>105.35</v>
      </c>
      <c r="H26" s="8"/>
      <c r="I26" s="8"/>
      <c r="J26" s="13"/>
      <c r="K26" s="13"/>
      <c r="L26" s="13">
        <f t="shared" si="0"/>
        <v>107.48333333333333</v>
      </c>
      <c r="M26" s="10">
        <f t="shared" si="1"/>
        <v>3</v>
      </c>
      <c r="N26" s="10">
        <f t="shared" si="2"/>
        <v>2.4116038922951941</v>
      </c>
      <c r="O26" s="10">
        <f t="shared" si="3"/>
        <v>2.243700318463508</v>
      </c>
      <c r="P26" s="10" t="str">
        <f t="shared" si="4"/>
        <v>ОДНОРОДНЫЕ</v>
      </c>
      <c r="Q26" s="13">
        <f t="shared" si="5"/>
        <v>42993.333333333336</v>
      </c>
    </row>
    <row r="27" spans="1:17" x14ac:dyDescent="0.25">
      <c r="A27" s="14">
        <v>8</v>
      </c>
      <c r="B27" s="16" t="s">
        <v>43</v>
      </c>
      <c r="C27" s="37" t="s">
        <v>51</v>
      </c>
      <c r="D27" s="37">
        <v>140</v>
      </c>
      <c r="E27" s="8">
        <v>102.36</v>
      </c>
      <c r="F27" s="8">
        <v>100</v>
      </c>
      <c r="G27" s="8">
        <v>98.83</v>
      </c>
      <c r="H27" s="8"/>
      <c r="I27" s="8"/>
      <c r="J27" s="13"/>
      <c r="K27" s="13"/>
      <c r="L27" s="13">
        <f t="shared" ref="L27:L28" si="6">AVERAGE(E27:K27)</f>
        <v>100.39666666666666</v>
      </c>
      <c r="M27" s="10">
        <f t="shared" ref="M27:M28" si="7" xml:space="preserve"> COUNT(E27:K27)</f>
        <v>3</v>
      </c>
      <c r="N27" s="10">
        <f t="shared" ref="N27:N28" si="8">STDEV(E27:K27)</f>
        <v>1.79811938795324</v>
      </c>
      <c r="O27" s="10">
        <f t="shared" ref="O27:O28" si="9">N27/L27*100</f>
        <v>1.7910150283408217</v>
      </c>
      <c r="P27" s="10" t="str">
        <f t="shared" ref="P27:P28" si="10">IF(O27&lt;33,"ОДНОРОДНЫЕ","НЕОДНОРОДНЫЕ")</f>
        <v>ОДНОРОДНЫЕ</v>
      </c>
      <c r="Q27" s="13">
        <f t="shared" ref="Q27:Q28" si="11">D27*L27</f>
        <v>14055.533333333333</v>
      </c>
    </row>
    <row r="28" spans="1:17" x14ac:dyDescent="0.25">
      <c r="A28" s="9">
        <v>9</v>
      </c>
      <c r="B28" s="16" t="s">
        <v>44</v>
      </c>
      <c r="C28" s="37" t="s">
        <v>52</v>
      </c>
      <c r="D28" s="37">
        <v>360</v>
      </c>
      <c r="E28" s="8">
        <v>84</v>
      </c>
      <c r="F28" s="7">
        <v>82.5</v>
      </c>
      <c r="G28" s="8">
        <v>80.39</v>
      </c>
      <c r="H28" s="8"/>
      <c r="I28" s="8"/>
      <c r="J28" s="13"/>
      <c r="K28" s="13"/>
      <c r="L28" s="13">
        <f t="shared" si="6"/>
        <v>82.296666666666667</v>
      </c>
      <c r="M28" s="10">
        <f t="shared" si="7"/>
        <v>3</v>
      </c>
      <c r="N28" s="10">
        <f t="shared" si="8"/>
        <v>1.8135692248528403</v>
      </c>
      <c r="O28" s="10">
        <f t="shared" si="9"/>
        <v>2.2036970612655518</v>
      </c>
      <c r="P28" s="10" t="str">
        <f t="shared" si="10"/>
        <v>ОДНОРОДНЫЕ</v>
      </c>
      <c r="Q28" s="13">
        <f t="shared" si="11"/>
        <v>29626.799999999999</v>
      </c>
    </row>
    <row r="29" spans="1:17" x14ac:dyDescent="0.25">
      <c r="A29" s="14">
        <v>10</v>
      </c>
      <c r="B29" s="16" t="s">
        <v>45</v>
      </c>
      <c r="C29" s="37" t="s">
        <v>51</v>
      </c>
      <c r="D29" s="37">
        <v>3</v>
      </c>
      <c r="E29" s="8">
        <v>4301</v>
      </c>
      <c r="F29" s="8">
        <v>4300.3</v>
      </c>
      <c r="G29" s="8">
        <v>4299.6499999999996</v>
      </c>
      <c r="H29" s="8"/>
      <c r="I29" s="8"/>
      <c r="J29" s="13"/>
      <c r="K29" s="13"/>
      <c r="L29" s="13">
        <f t="shared" ref="L29:L30" si="12">AVERAGE(E29:K29)</f>
        <v>4300.3166666666666</v>
      </c>
      <c r="M29" s="10">
        <f t="shared" ref="M29:M30" si="13" xml:space="preserve"> COUNT(E29:K29)</f>
        <v>3</v>
      </c>
      <c r="N29" s="10">
        <f t="shared" ref="N29:N30" si="14">STDEV(E29:K29)</f>
        <v>0.67515430335114712</v>
      </c>
      <c r="O29" s="10">
        <f t="shared" ref="O29:O30" si="15">N29/L29*100</f>
        <v>1.5700106659226189E-2</v>
      </c>
      <c r="P29" s="10" t="str">
        <f t="shared" ref="P29:P30" si="16">IF(O29&lt;33,"ОДНОРОДНЫЕ","НЕОДНОРОДНЫЕ")</f>
        <v>ОДНОРОДНЫЕ</v>
      </c>
      <c r="Q29" s="13">
        <f t="shared" ref="Q29:Q30" si="17">D29*L29</f>
        <v>12900.95</v>
      </c>
    </row>
    <row r="30" spans="1:17" x14ac:dyDescent="0.25">
      <c r="A30" s="9">
        <v>11</v>
      </c>
      <c r="B30" s="36" t="s">
        <v>46</v>
      </c>
      <c r="C30" s="37" t="s">
        <v>51</v>
      </c>
      <c r="D30" s="37">
        <v>500</v>
      </c>
      <c r="E30" s="8">
        <v>88.5</v>
      </c>
      <c r="F30" s="8">
        <v>87.2</v>
      </c>
      <c r="G30" s="8">
        <v>85.08</v>
      </c>
      <c r="H30" s="8"/>
      <c r="I30" s="8"/>
      <c r="J30" s="13"/>
      <c r="K30" s="13"/>
      <c r="L30" s="13">
        <f t="shared" si="12"/>
        <v>86.926666666666662</v>
      </c>
      <c r="M30" s="10">
        <f t="shared" si="13"/>
        <v>3</v>
      </c>
      <c r="N30" s="10">
        <f t="shared" si="14"/>
        <v>1.7263062686943291</v>
      </c>
      <c r="O30" s="10">
        <f t="shared" si="15"/>
        <v>1.9859340463543935</v>
      </c>
      <c r="P30" s="10" t="str">
        <f t="shared" si="16"/>
        <v>ОДНОРОДНЫЕ</v>
      </c>
      <c r="Q30" s="13">
        <f t="shared" si="17"/>
        <v>43463.333333333328</v>
      </c>
    </row>
    <row r="31" spans="1:17" x14ac:dyDescent="0.25">
      <c r="A31" s="14">
        <v>12</v>
      </c>
      <c r="B31" s="36" t="s">
        <v>46</v>
      </c>
      <c r="C31" s="37" t="s">
        <v>51</v>
      </c>
      <c r="D31" s="37">
        <v>50</v>
      </c>
      <c r="E31" s="8">
        <v>45</v>
      </c>
      <c r="F31" s="8">
        <v>42</v>
      </c>
      <c r="G31" s="8">
        <v>40.26</v>
      </c>
      <c r="H31" s="8"/>
      <c r="I31" s="8"/>
      <c r="J31" s="13"/>
      <c r="K31" s="13"/>
      <c r="L31" s="13">
        <f t="shared" ref="L31:L32" si="18">AVERAGE(E31:K31)</f>
        <v>42.419999999999995</v>
      </c>
      <c r="M31" s="10">
        <f t="shared" ref="M31:M32" si="19" xml:space="preserve"> COUNT(E31:K31)</f>
        <v>3</v>
      </c>
      <c r="N31" s="10">
        <f t="shared" ref="N31:N32" si="20">STDEV(E31:K31)</f>
        <v>2.3977489443225712</v>
      </c>
      <c r="O31" s="10">
        <f t="shared" ref="O31:O32" si="21">N31/L31*100</f>
        <v>5.6524020375355297</v>
      </c>
      <c r="P31" s="10" t="str">
        <f t="shared" ref="P31:P32" si="22">IF(O31&lt;33,"ОДНОРОДНЫЕ","НЕОДНОРОДНЫЕ")</f>
        <v>ОДНОРОДНЫЕ</v>
      </c>
      <c r="Q31" s="13">
        <f t="shared" ref="Q31:Q32" si="23">D31*L31</f>
        <v>2120.9999999999995</v>
      </c>
    </row>
    <row r="32" spans="1:17" x14ac:dyDescent="0.25">
      <c r="A32" s="9">
        <v>13</v>
      </c>
      <c r="B32" s="16" t="s">
        <v>44</v>
      </c>
      <c r="C32" s="37" t="s">
        <v>51</v>
      </c>
      <c r="D32" s="37">
        <v>50</v>
      </c>
      <c r="E32" s="8">
        <v>16.5</v>
      </c>
      <c r="F32" s="38">
        <v>14</v>
      </c>
      <c r="G32" s="8">
        <v>10.45</v>
      </c>
      <c r="H32" s="8"/>
      <c r="I32" s="8"/>
      <c r="J32" s="13"/>
      <c r="K32" s="13"/>
      <c r="L32" s="13">
        <f t="shared" si="18"/>
        <v>13.65</v>
      </c>
      <c r="M32" s="10">
        <f t="shared" si="19"/>
        <v>3</v>
      </c>
      <c r="N32" s="10">
        <f t="shared" si="20"/>
        <v>3.0401480227120437</v>
      </c>
      <c r="O32" s="10">
        <f t="shared" si="21"/>
        <v>22.27214668653512</v>
      </c>
      <c r="P32" s="10" t="str">
        <f t="shared" si="22"/>
        <v>ОДНОРОДНЫЕ</v>
      </c>
      <c r="Q32" s="13">
        <f t="shared" si="23"/>
        <v>682.5</v>
      </c>
    </row>
    <row r="33" spans="1:19" x14ac:dyDescent="0.25">
      <c r="A33" s="14">
        <v>14</v>
      </c>
      <c r="B33" s="36" t="s">
        <v>47</v>
      </c>
      <c r="C33" s="37" t="s">
        <v>51</v>
      </c>
      <c r="D33" s="37">
        <v>600</v>
      </c>
      <c r="E33" s="8">
        <v>30.3</v>
      </c>
      <c r="F33" s="8">
        <v>28</v>
      </c>
      <c r="G33" s="8">
        <v>25.77</v>
      </c>
      <c r="H33" s="8"/>
      <c r="I33" s="8"/>
      <c r="J33" s="13"/>
      <c r="K33" s="13"/>
      <c r="L33" s="13">
        <f>AVERAGE(E33:K33)</f>
        <v>28.02333333333333</v>
      </c>
      <c r="M33" s="10">
        <f xml:space="preserve"> COUNT(E33:K33)</f>
        <v>3</v>
      </c>
      <c r="N33" s="10">
        <f>STDEV(E33:K33)</f>
        <v>2.2650901380151156</v>
      </c>
      <c r="O33" s="10">
        <f t="shared" ref="O33:O34" si="24">N33/L33*100</f>
        <v>8.0828719091772907</v>
      </c>
      <c r="P33" s="10" t="str">
        <f t="shared" ref="P33:P34" si="25">IF(O33&lt;33,"ОДНОРОДНЫЕ","НЕОДНОРОДНЫЕ")</f>
        <v>ОДНОРОДНЫЕ</v>
      </c>
      <c r="Q33" s="13">
        <f t="shared" ref="Q33:Q34" si="26">D33*L33</f>
        <v>16813.999999999996</v>
      </c>
    </row>
    <row r="34" spans="1:19" x14ac:dyDescent="0.25">
      <c r="A34" s="9">
        <v>15</v>
      </c>
      <c r="B34" s="16" t="s">
        <v>41</v>
      </c>
      <c r="C34" s="37" t="s">
        <v>51</v>
      </c>
      <c r="D34" s="37">
        <v>12</v>
      </c>
      <c r="E34" s="8">
        <v>112.45</v>
      </c>
      <c r="F34" s="8">
        <v>110</v>
      </c>
      <c r="G34" s="8">
        <v>107.37</v>
      </c>
      <c r="H34" s="8"/>
      <c r="I34" s="8"/>
      <c r="J34" s="13"/>
      <c r="K34" s="13"/>
      <c r="L34" s="13">
        <f t="shared" ref="L33:L34" si="27">AVERAGE(E34:K34)</f>
        <v>109.94</v>
      </c>
      <c r="M34" s="10">
        <f t="shared" ref="M33:M34" si="28" xml:space="preserve"> COUNT(E34:K34)</f>
        <v>3</v>
      </c>
      <c r="N34" s="10">
        <f t="shared" ref="N33:N34" si="29">STDEV(E34:K34)</f>
        <v>2.5405314404667374</v>
      </c>
      <c r="O34" s="10">
        <f t="shared" si="24"/>
        <v>2.3108344919653785</v>
      </c>
      <c r="P34" s="10" t="str">
        <f t="shared" si="25"/>
        <v>ОДНОРОДНЫЕ</v>
      </c>
      <c r="Q34" s="13">
        <f t="shared" si="26"/>
        <v>1319.28</v>
      </c>
    </row>
    <row r="35" spans="1:19" x14ac:dyDescent="0.25">
      <c r="A35" s="14">
        <v>16</v>
      </c>
      <c r="B35" s="36" t="s">
        <v>48</v>
      </c>
      <c r="C35" s="37" t="s">
        <v>51</v>
      </c>
      <c r="D35" s="37">
        <v>20</v>
      </c>
      <c r="E35" s="8">
        <v>1458.74</v>
      </c>
      <c r="F35" s="8">
        <v>1455</v>
      </c>
      <c r="G35" s="8">
        <v>1452.25</v>
      </c>
      <c r="H35" s="8"/>
      <c r="I35" s="8"/>
      <c r="J35" s="13"/>
      <c r="K35" s="13"/>
      <c r="L35" s="13">
        <f t="shared" ref="L35:L37" si="30">AVERAGE(E35:K35)</f>
        <v>1455.33</v>
      </c>
      <c r="M35" s="10">
        <f t="shared" ref="M35:M37" si="31" xml:space="preserve"> COUNT(E35:K35)</f>
        <v>3</v>
      </c>
      <c r="N35" s="10">
        <f t="shared" ref="N35:N37" si="32">STDEV(E35:K35)</f>
        <v>3.2575604368913913</v>
      </c>
      <c r="O35" s="10">
        <f t="shared" ref="O35:O37" si="33">N35/L35*100</f>
        <v>0.22383654819809881</v>
      </c>
      <c r="P35" s="10" t="str">
        <f t="shared" ref="P35:P37" si="34">IF(O35&lt;33,"ОДНОРОДНЫЕ","НЕОДНОРОДНЫЕ")</f>
        <v>ОДНОРОДНЫЕ</v>
      </c>
      <c r="Q35" s="13">
        <f t="shared" ref="Q35:Q37" si="35">D35*L35</f>
        <v>29106.6</v>
      </c>
    </row>
    <row r="36" spans="1:19" x14ac:dyDescent="0.25">
      <c r="A36" s="9">
        <v>17</v>
      </c>
      <c r="B36" s="16" t="s">
        <v>49</v>
      </c>
      <c r="C36" s="37" t="s">
        <v>51</v>
      </c>
      <c r="D36" s="37">
        <v>30</v>
      </c>
      <c r="E36" s="8">
        <v>62</v>
      </c>
      <c r="F36" s="8">
        <v>60.6</v>
      </c>
      <c r="G36" s="8">
        <v>59.45</v>
      </c>
      <c r="H36" s="8"/>
      <c r="I36" s="8"/>
      <c r="J36" s="13"/>
      <c r="K36" s="13"/>
      <c r="L36" s="13">
        <f t="shared" ref="L36" si="36">AVERAGE(E36:K36)</f>
        <v>60.683333333333337</v>
      </c>
      <c r="M36" s="10">
        <f t="shared" ref="M36" si="37" xml:space="preserve"> COUNT(E36:K36)</f>
        <v>3</v>
      </c>
      <c r="N36" s="10">
        <f t="shared" ref="N36" si="38">STDEV(E36:K36)</f>
        <v>1.2770408502993669</v>
      </c>
      <c r="O36" s="10">
        <f t="shared" ref="O36" si="39">N36/L36*100</f>
        <v>2.1044342493260646</v>
      </c>
      <c r="P36" s="10" t="str">
        <f t="shared" ref="P36" si="40">IF(O36&lt;33,"ОДНОРОДНЫЕ","НЕОДНОРОДНЫЕ")</f>
        <v>ОДНОРОДНЫЕ</v>
      </c>
      <c r="Q36" s="13">
        <f t="shared" ref="Q36" si="41">D36*L36</f>
        <v>1820.5</v>
      </c>
    </row>
    <row r="37" spans="1:19" x14ac:dyDescent="0.25">
      <c r="A37" s="14">
        <v>18</v>
      </c>
      <c r="B37" s="16" t="s">
        <v>50</v>
      </c>
      <c r="C37" s="37" t="s">
        <v>51</v>
      </c>
      <c r="D37" s="37">
        <v>50</v>
      </c>
      <c r="E37" s="8">
        <v>273.85000000000002</v>
      </c>
      <c r="F37" s="8">
        <v>272</v>
      </c>
      <c r="G37" s="8">
        <v>270.51</v>
      </c>
      <c r="H37" s="8"/>
      <c r="I37" s="8"/>
      <c r="J37" s="13"/>
      <c r="K37" s="13"/>
      <c r="L37" s="13">
        <f t="shared" si="30"/>
        <v>272.12</v>
      </c>
      <c r="M37" s="10">
        <f t="shared" si="31"/>
        <v>3</v>
      </c>
      <c r="N37" s="10">
        <f t="shared" si="32"/>
        <v>1.6732304085212095</v>
      </c>
      <c r="O37" s="10">
        <f t="shared" si="33"/>
        <v>0.61488696476598903</v>
      </c>
      <c r="P37" s="10" t="str">
        <f t="shared" si="34"/>
        <v>ОДНОРОДНЫЕ</v>
      </c>
      <c r="Q37" s="13">
        <f t="shared" si="35"/>
        <v>13606</v>
      </c>
    </row>
    <row r="38" spans="1:19" x14ac:dyDescent="0.25">
      <c r="E38" s="12"/>
      <c r="F38" s="12"/>
      <c r="G38" s="12"/>
      <c r="R38" s="6"/>
      <c r="S38" s="1"/>
    </row>
    <row r="39" spans="1:19" x14ac:dyDescent="0.25">
      <c r="A39" s="21" t="s">
        <v>18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9" x14ac:dyDescent="0.25">
      <c r="A40" s="22" t="s">
        <v>17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  <row r="41" spans="1:19" ht="15" customHeight="1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1:19" s="35" customFormat="1" x14ac:dyDescent="0.25">
      <c r="A42" s="17" t="s">
        <v>53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2"/>
      <c r="S42" s="2"/>
    </row>
    <row r="43" spans="1:19" x14ac:dyDescent="0.25">
      <c r="P43" s="6"/>
    </row>
    <row r="48" spans="1:19" x14ac:dyDescent="0.25">
      <c r="P48" s="6"/>
    </row>
  </sheetData>
  <mergeCells count="18">
    <mergeCell ref="G3:Q3"/>
    <mergeCell ref="B18:B19"/>
    <mergeCell ref="C18:D18"/>
    <mergeCell ref="N12:O12"/>
    <mergeCell ref="A42:Q42"/>
    <mergeCell ref="A41:Q41"/>
    <mergeCell ref="B14:P14"/>
    <mergeCell ref="A39:Q39"/>
    <mergeCell ref="A40:Q40"/>
    <mergeCell ref="Q18:Q19"/>
    <mergeCell ref="A17:B17"/>
    <mergeCell ref="C17:D17"/>
    <mergeCell ref="L18:L19"/>
    <mergeCell ref="M18:M19"/>
    <mergeCell ref="N18:N19"/>
    <mergeCell ref="O18:O19"/>
    <mergeCell ref="P18:P19"/>
    <mergeCell ref="A18:A19"/>
  </mergeCells>
  <conditionalFormatting sqref="P35:P37">
    <cfRule type="containsText" dxfId="53" priority="52" operator="containsText" text="НЕ">
      <formula>NOT(ISERROR(SEARCH("НЕ",P35)))</formula>
    </cfRule>
    <cfRule type="containsText" dxfId="52" priority="53" operator="containsText" text="ОДНОРОДНЫЕ">
      <formula>NOT(ISERROR(SEARCH("ОДНОРОДНЫЕ",P35)))</formula>
    </cfRule>
    <cfRule type="containsText" dxfId="51" priority="54" operator="containsText" text="НЕОДНОРОДНЫЕ">
      <formula>NOT(ISERROR(SEARCH("НЕОДНОРОДНЫЕ",P35)))</formula>
    </cfRule>
  </conditionalFormatting>
  <conditionalFormatting sqref="P35:P37">
    <cfRule type="containsText" dxfId="50" priority="49" operator="containsText" text="НЕОДНОРОДНЫЕ">
      <formula>NOT(ISERROR(SEARCH("НЕОДНОРОДНЫЕ",P35)))</formula>
    </cfRule>
    <cfRule type="containsText" dxfId="49" priority="50" operator="containsText" text="ОДНОРОДНЫЕ">
      <formula>NOT(ISERROR(SEARCH("ОДНОРОДНЫЕ",P35)))</formula>
    </cfRule>
    <cfRule type="containsText" dxfId="48" priority="51" operator="containsText" text="НЕОДНОРОДНЫЕ">
      <formula>NOT(ISERROR(SEARCH("НЕОДНОРОДНЫЕ",P35)))</formula>
    </cfRule>
  </conditionalFormatting>
  <conditionalFormatting sqref="P33:P34">
    <cfRule type="containsText" dxfId="47" priority="46" operator="containsText" text="НЕ">
      <formula>NOT(ISERROR(SEARCH("НЕ",P33)))</formula>
    </cfRule>
    <cfRule type="containsText" dxfId="46" priority="47" operator="containsText" text="ОДНОРОДНЫЕ">
      <formula>NOT(ISERROR(SEARCH("ОДНОРОДНЫЕ",P33)))</formula>
    </cfRule>
    <cfRule type="containsText" dxfId="45" priority="48" operator="containsText" text="НЕОДНОРОДНЫЕ">
      <formula>NOT(ISERROR(SEARCH("НЕОДНОРОДНЫЕ",P33)))</formula>
    </cfRule>
  </conditionalFormatting>
  <conditionalFormatting sqref="P33:P34">
    <cfRule type="containsText" dxfId="44" priority="43" operator="containsText" text="НЕОДНОРОДНЫЕ">
      <formula>NOT(ISERROR(SEARCH("НЕОДНОРОДНЫЕ",P33)))</formula>
    </cfRule>
    <cfRule type="containsText" dxfId="43" priority="44" operator="containsText" text="ОДНОРОДНЫЕ">
      <formula>NOT(ISERROR(SEARCH("ОДНОРОДНЫЕ",P33)))</formula>
    </cfRule>
    <cfRule type="containsText" dxfId="42" priority="45" operator="containsText" text="НЕОДНОРОДНЫЕ">
      <formula>NOT(ISERROR(SEARCH("НЕОДНОРОДНЫЕ",P33)))</formula>
    </cfRule>
  </conditionalFormatting>
  <conditionalFormatting sqref="P31:P32">
    <cfRule type="containsText" dxfId="41" priority="40" operator="containsText" text="НЕ">
      <formula>NOT(ISERROR(SEARCH("НЕ",P31)))</formula>
    </cfRule>
    <cfRule type="containsText" dxfId="40" priority="41" operator="containsText" text="ОДНОРОДНЫЕ">
      <formula>NOT(ISERROR(SEARCH("ОДНОРОДНЫЕ",P31)))</formula>
    </cfRule>
    <cfRule type="containsText" dxfId="39" priority="42" operator="containsText" text="НЕОДНОРОДНЫЕ">
      <formula>NOT(ISERROR(SEARCH("НЕОДНОРОДНЫЕ",P31)))</formula>
    </cfRule>
  </conditionalFormatting>
  <conditionalFormatting sqref="P31:P32">
    <cfRule type="containsText" dxfId="38" priority="37" operator="containsText" text="НЕОДНОРОДНЫЕ">
      <formula>NOT(ISERROR(SEARCH("НЕОДНОРОДНЫЕ",P31)))</formula>
    </cfRule>
    <cfRule type="containsText" dxfId="37" priority="38" operator="containsText" text="ОДНОРОДНЫЕ">
      <formula>NOT(ISERROR(SEARCH("ОДНОРОДНЫЕ",P31)))</formula>
    </cfRule>
    <cfRule type="containsText" dxfId="36" priority="39" operator="containsText" text="НЕОДНОРОДНЫЕ">
      <formula>NOT(ISERROR(SEARCH("НЕОДНОРОДНЫЕ",P31)))</formula>
    </cfRule>
  </conditionalFormatting>
  <conditionalFormatting sqref="P29:P30">
    <cfRule type="containsText" dxfId="35" priority="34" operator="containsText" text="НЕ">
      <formula>NOT(ISERROR(SEARCH("НЕ",P29)))</formula>
    </cfRule>
    <cfRule type="containsText" dxfId="34" priority="35" operator="containsText" text="ОДНОРОДНЫЕ">
      <formula>NOT(ISERROR(SEARCH("ОДНОРОДНЫЕ",P29)))</formula>
    </cfRule>
    <cfRule type="containsText" dxfId="33" priority="36" operator="containsText" text="НЕОДНОРОДНЫЕ">
      <formula>NOT(ISERROR(SEARCH("НЕОДНОРОДНЫЕ",P29)))</formula>
    </cfRule>
  </conditionalFormatting>
  <conditionalFormatting sqref="P29:P30">
    <cfRule type="containsText" dxfId="32" priority="31" operator="containsText" text="НЕОДНОРОДНЫЕ">
      <formula>NOT(ISERROR(SEARCH("НЕОДНОРОДНЫЕ",P29)))</formula>
    </cfRule>
    <cfRule type="containsText" dxfId="31" priority="32" operator="containsText" text="ОДНОРОДНЫЕ">
      <formula>NOT(ISERROR(SEARCH("ОДНОРОДНЫЕ",P29)))</formula>
    </cfRule>
    <cfRule type="containsText" dxfId="30" priority="33" operator="containsText" text="НЕОДНОРОДНЫЕ">
      <formula>NOT(ISERROR(SEARCH("НЕОДНОРОДНЫЕ",P29)))</formula>
    </cfRule>
  </conditionalFormatting>
  <conditionalFormatting sqref="P27:P28">
    <cfRule type="containsText" dxfId="29" priority="28" operator="containsText" text="НЕ">
      <formula>NOT(ISERROR(SEARCH("НЕ",P27)))</formula>
    </cfRule>
    <cfRule type="containsText" dxfId="28" priority="29" operator="containsText" text="ОДНОРОДНЫЕ">
      <formula>NOT(ISERROR(SEARCH("ОДНОРОДНЫЕ",P27)))</formula>
    </cfRule>
    <cfRule type="containsText" dxfId="27" priority="30" operator="containsText" text="НЕОДНОРОДНЫЕ">
      <formula>NOT(ISERROR(SEARCH("НЕОДНОРОДНЫЕ",P27)))</formula>
    </cfRule>
  </conditionalFormatting>
  <conditionalFormatting sqref="P27:P28">
    <cfRule type="containsText" dxfId="26" priority="25" operator="containsText" text="НЕОДНОРОДНЫЕ">
      <formula>NOT(ISERROR(SEARCH("НЕОДНОРОДНЫЕ",P27)))</formula>
    </cfRule>
    <cfRule type="containsText" dxfId="25" priority="26" operator="containsText" text="ОДНОРОДНЫЕ">
      <formula>NOT(ISERROR(SEARCH("ОДНОРОДНЫЕ",P27)))</formula>
    </cfRule>
    <cfRule type="containsText" dxfId="24" priority="27" operator="containsText" text="НЕОДНОРОДНЫЕ">
      <formula>NOT(ISERROR(SEARCH("НЕОДНОРОДНЫЕ",P27)))</formula>
    </cfRule>
  </conditionalFormatting>
  <conditionalFormatting sqref="P26">
    <cfRule type="containsText" dxfId="23" priority="22" operator="containsText" text="НЕ">
      <formula>NOT(ISERROR(SEARCH("НЕ",P26)))</formula>
    </cfRule>
    <cfRule type="containsText" dxfId="22" priority="23" operator="containsText" text="ОДНОРОДНЫЕ">
      <formula>NOT(ISERROR(SEARCH("ОДНОРОДНЫЕ",P26)))</formula>
    </cfRule>
    <cfRule type="containsText" dxfId="21" priority="24" operator="containsText" text="НЕОДНОРОДНЫЕ">
      <formula>NOT(ISERROR(SEARCH("НЕОДНОРОДНЫЕ",P26)))</formula>
    </cfRule>
  </conditionalFormatting>
  <conditionalFormatting sqref="P26">
    <cfRule type="containsText" dxfId="20" priority="19" operator="containsText" text="НЕОДНОРОДНЫЕ">
      <formula>NOT(ISERROR(SEARCH("НЕОДНОРОДНЫЕ",P26)))</formula>
    </cfRule>
    <cfRule type="containsText" dxfId="19" priority="20" operator="containsText" text="ОДНОРОДНЫЕ">
      <formula>NOT(ISERROR(SEARCH("ОДНОРОДНЫЕ",P26)))</formula>
    </cfRule>
    <cfRule type="containsText" dxfId="18" priority="21" operator="containsText" text="НЕОДНОРОДНЫЕ">
      <formula>NOT(ISERROR(SEARCH("НЕОДНОРОДНЫЕ",P26)))</formula>
    </cfRule>
  </conditionalFormatting>
  <conditionalFormatting sqref="P24:P25">
    <cfRule type="containsText" dxfId="17" priority="16" operator="containsText" text="НЕ">
      <formula>NOT(ISERROR(SEARCH("НЕ",P24)))</formula>
    </cfRule>
    <cfRule type="containsText" dxfId="16" priority="17" operator="containsText" text="ОДНОРОДНЫЕ">
      <formula>NOT(ISERROR(SEARCH("ОДНОРОДНЫЕ",P24)))</formula>
    </cfRule>
    <cfRule type="containsText" dxfId="15" priority="18" operator="containsText" text="НЕОДНОРОДНЫЕ">
      <formula>NOT(ISERROR(SEARCH("НЕОДНОРОДНЫЕ",P24)))</formula>
    </cfRule>
  </conditionalFormatting>
  <conditionalFormatting sqref="P24:P25">
    <cfRule type="containsText" dxfId="14" priority="13" operator="containsText" text="НЕОДНОРОДНЫЕ">
      <formula>NOT(ISERROR(SEARCH("НЕОДНОРОДНЫЕ",P24)))</formula>
    </cfRule>
    <cfRule type="containsText" dxfId="13" priority="14" operator="containsText" text="ОДНОРОДНЫЕ">
      <formula>NOT(ISERROR(SEARCH("ОДНОРОДНЫЕ",P24)))</formula>
    </cfRule>
    <cfRule type="containsText" dxfId="12" priority="15" operator="containsText" text="НЕОДНОРОДНЫЕ">
      <formula>NOT(ISERROR(SEARCH("НЕОДНОРОДНЫЕ",P24)))</formula>
    </cfRule>
  </conditionalFormatting>
  <conditionalFormatting sqref="P22:P23">
    <cfRule type="containsText" dxfId="11" priority="10" operator="containsText" text="НЕ">
      <formula>NOT(ISERROR(SEARCH("НЕ",P22)))</formula>
    </cfRule>
    <cfRule type="containsText" dxfId="10" priority="11" operator="containsText" text="ОДНОРОДНЫЕ">
      <formula>NOT(ISERROR(SEARCH("ОДНОРОДНЫЕ",P22)))</formula>
    </cfRule>
    <cfRule type="containsText" dxfId="9" priority="12" operator="containsText" text="НЕОДНОРОДНЫЕ">
      <formula>NOT(ISERROR(SEARCH("НЕОДНОРОДНЫЕ",P22)))</formula>
    </cfRule>
  </conditionalFormatting>
  <conditionalFormatting sqref="P22:P23">
    <cfRule type="containsText" dxfId="8" priority="7" operator="containsText" text="НЕОДНОРОДНЫЕ">
      <formula>NOT(ISERROR(SEARCH("НЕОДНОРОДНЫЕ",P22)))</formula>
    </cfRule>
    <cfRule type="containsText" dxfId="7" priority="8" operator="containsText" text="ОДНОРОДНЫЕ">
      <formula>NOT(ISERROR(SEARCH("ОДНОРОДНЫЕ",P22)))</formula>
    </cfRule>
    <cfRule type="containsText" dxfId="6" priority="9" operator="containsText" text="НЕОДНОРОДНЫЕ">
      <formula>NOT(ISERROR(SEARCH("НЕОДНОРОДНЫЕ",P22)))</formula>
    </cfRule>
  </conditionalFormatting>
  <conditionalFormatting sqref="P20:P21">
    <cfRule type="containsText" dxfId="5" priority="4" operator="containsText" text="НЕ">
      <formula>NOT(ISERROR(SEARCH("НЕ",P20)))</formula>
    </cfRule>
    <cfRule type="containsText" dxfId="4" priority="5" operator="containsText" text="ОДНОРОДНЫЕ">
      <formula>NOT(ISERROR(SEARCH("ОДНОРОДНЫЕ",P20)))</formula>
    </cfRule>
    <cfRule type="containsText" dxfId="3" priority="6" operator="containsText" text="НЕОДНОРОДНЫЕ">
      <formula>NOT(ISERROR(SEARCH("НЕОДНОРОДНЫЕ",P20)))</formula>
    </cfRule>
  </conditionalFormatting>
  <conditionalFormatting sqref="P20:P21">
    <cfRule type="containsText" dxfId="2" priority="1" operator="containsText" text="НЕОДНОРОДНЫЕ">
      <formula>NOT(ISERROR(SEARCH("НЕОДНОРОДНЫЕ",P20)))</formula>
    </cfRule>
    <cfRule type="containsText" dxfId="1" priority="2" operator="containsText" text="ОДНОРОДНЫЕ">
      <formula>NOT(ISERROR(SEARCH("ОДНОРОДНЫЕ",P20)))</formula>
    </cfRule>
    <cfRule type="containsText" dxfId="0" priority="3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2023-11-24T06:09:42Z</dcterms:modified>
</cp:coreProperties>
</file>