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7" i="1" l="1"/>
  <c r="M27" i="1"/>
  <c r="F27" i="1" l="1"/>
  <c r="G27" i="1"/>
  <c r="E27" i="1"/>
  <c r="J20" i="1" l="1"/>
  <c r="I20" i="1"/>
  <c r="H20" i="1"/>
  <c r="M20" i="1" s="1"/>
  <c r="J26" i="1"/>
  <c r="I26" i="1"/>
  <c r="H26" i="1"/>
  <c r="M26" i="1" s="1"/>
  <c r="J25" i="1"/>
  <c r="I25" i="1"/>
  <c r="H25" i="1"/>
  <c r="M25" i="1" s="1"/>
  <c r="J24" i="1"/>
  <c r="I24" i="1"/>
  <c r="H24" i="1"/>
  <c r="M24" i="1" s="1"/>
  <c r="J23" i="1"/>
  <c r="I23" i="1"/>
  <c r="H23" i="1"/>
  <c r="M23" i="1" s="1"/>
  <c r="J22" i="1"/>
  <c r="I22" i="1"/>
  <c r="H22" i="1"/>
  <c r="M22" i="1" s="1"/>
  <c r="J21" i="1"/>
  <c r="I21" i="1"/>
  <c r="H21" i="1"/>
  <c r="M21" i="1" s="1"/>
  <c r="K25" i="1" l="1"/>
  <c r="L25" i="1" s="1"/>
  <c r="K23" i="1"/>
  <c r="L23" i="1" s="1"/>
  <c r="K21" i="1"/>
  <c r="L21" i="1" s="1"/>
  <c r="K24" i="1"/>
  <c r="L24" i="1" s="1"/>
  <c r="K20" i="1"/>
  <c r="L20" i="1" s="1"/>
  <c r="K22" i="1"/>
  <c r="L22" i="1" s="1"/>
  <c r="K26" i="1"/>
  <c r="L26" i="1" s="1"/>
</calcChain>
</file>

<file path=xl/sharedStrings.xml><?xml version="1.0" encoding="utf-8"?>
<sst xmlns="http://schemas.openxmlformats.org/spreadsheetml/2006/main" count="50" uniqueCount="42">
  <si>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</si>
  <si>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</si>
  <si>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</si>
  <si>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</si>
  <si>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</si>
  <si>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</si>
  <si>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</si>
  <si>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</si>
  <si>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</si>
  <si>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</si>
  <si>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</si>
  <si>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</si>
  <si>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</si>
  <si>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</si>
  <si>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</si>
  <si>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</si>
  <si>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</si>
  <si>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</si>
  <si>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</si>
  <si>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</si>
  <si>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</si>
  <si>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</si>
  <si>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</si>
  <si>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</si>
  <si>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</si>
  <si>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</si>
  <si>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</si>
  <si>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</si>
  <si>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упак</t>
  </si>
  <si>
    <t>№ 281-23</t>
  </si>
  <si>
    <t>Пленка медицинская рентгеновская для маммографии 18*24</t>
  </si>
  <si>
    <t>Синечувствительная рентген-пленка для общей рентгенологии 18*24</t>
  </si>
  <si>
    <t>Синечувствительная рентген-пленка для общей рентгенологии 35*35</t>
  </si>
  <si>
    <t>Синечувствительная рентген-пленка для общей рентгенологии  30*40</t>
  </si>
  <si>
    <t>Синечувствительная рентген-пленка для общей рентгенологии 24*30</t>
  </si>
  <si>
    <t>Рентген-пленка для общей рентгенологии зеленочувствительная 25*30</t>
  </si>
  <si>
    <t>Рентген-пленка для общей рентгенологии зеленочувствительная 30*30</t>
  </si>
  <si>
    <t xml:space="preserve">на поставку рентгеновской пленки </t>
  </si>
  <si>
    <t>Исходя из имеющегося у Заказчика объёма финансового обеспечения для осуществления закупки НМЦД устанавливается в размере 2921305 руб. (два миллиона девятьсот двадцать одна тысяча триста пять рублей 00 копеек)</t>
  </si>
  <si>
    <t>вх. № 4375-11/23 от 24.11.2023</t>
  </si>
  <si>
    <t>вх. № 4374-11/23 от 24.11.2023</t>
  </si>
  <si>
    <t>вх. № 4376-11/23 от 24.11.2023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</si>
</sst>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indent="15"/>
    </xf>
    <xf numFmtId="0" fontId="1" fillId="0" borderId="0" xfId="0" applyFont="1" applyAlignment="1">
      <alignment horizontal="right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abSelected="1" zoomScale="85" zoomScaleNormal="85" zoomScalePageLayoutView="70" workbookViewId="0">
      <selection activeCell="G17" sqref="E17:G17"/>
    </sheetView>
  </sheetViews>
  <sheetFormatPr defaultRowHeight="15" x14ac:dyDescent="0.25"/>
  <cols>
    <col min="1" max="1" width="6.140625" style="1" bestFit="1" customWidth="1"/>
    <col min="2" max="2" width="44.140625" style="1" bestFit="1" customWidth="1"/>
    <col min="3" max="3" width="7.85546875" style="1" bestFit="1" customWidth="1"/>
    <col min="4" max="4" width="7.140625" style="1" bestFit="1" customWidth="1"/>
    <col min="5" max="5" width="16.5703125" style="2" customWidth="1"/>
    <col min="6" max="6" width="16.28515625" style="2" customWidth="1"/>
    <col min="7" max="7" width="15.42578125" style="2" customWidth="1"/>
    <col min="8" max="8" width="13.7109375" style="2" customWidth="1"/>
    <col min="9" max="9" width="9.42578125" style="1" customWidth="1"/>
    <col min="10" max="10" width="12.5703125" style="1" customWidth="1"/>
    <col min="11" max="11" width="10.28515625" style="1" customWidth="1"/>
    <col min="12" max="12" width="22.42578125" style="1" bestFit="1" customWidth="1"/>
    <col min="13" max="13" width="17.5703125" style="2" customWidth="1"/>
    <col min="14" max="14" width="9.140625" style="1"/>
    <col min="15" max="15" width="9.7109375" style="1" bestFit="1" customWidth="1"/>
    <col min="16" max="16" width="10.7109375" style="1" bestFit="1" customWidth="1"/>
    <col min="17" max="17" width="11.7109375" style="1" bestFit="1" customWidth="1"/>
    <col min="18" max="18" width="10.7109375" style="1" bestFit="1" customWidth="1"/>
    <col min="19" max="16384" width="9.140625" style="1"/>
  </cols>
  <sheetData>
    <row r="1" spans="2:13" x14ac:dyDescent="0.25">
      <c r="M1" s="3" t="s">
        <v>21</v>
      </c>
    </row>
    <row r="2" spans="2:13" ht="14.45" customHeight="1" x14ac:dyDescent="0.25">
      <c r="M2" s="3" t="s">
        <v>22</v>
      </c>
    </row>
    <row r="3" spans="2:13" x14ac:dyDescent="0.25">
      <c r="G3" s="38" t="s">
        <v>37</v>
      </c>
      <c r="H3" s="38"/>
      <c r="I3" s="38"/>
      <c r="J3" s="38"/>
      <c r="K3" s="38"/>
      <c r="L3" s="38"/>
      <c r="M3" s="38"/>
    </row>
    <row r="4" spans="2:13" x14ac:dyDescent="0.25">
      <c r="G4" s="4"/>
      <c r="H4" s="4"/>
      <c r="I4" s="5"/>
      <c r="J4" s="5"/>
      <c r="K4" s="5"/>
      <c r="L4" s="5"/>
      <c r="M4" s="6" t="s">
        <v>24</v>
      </c>
    </row>
    <row r="5" spans="2:13" x14ac:dyDescent="0.25">
      <c r="G5" s="4"/>
      <c r="H5" s="4"/>
      <c r="I5" s="5"/>
      <c r="J5" s="5"/>
      <c r="K5" s="5"/>
      <c r="L5" s="5"/>
      <c r="M5" s="6" t="s">
        <v>23</v>
      </c>
    </row>
    <row r="6" spans="2:13" ht="14.45" customHeight="1" x14ac:dyDescent="0.25">
      <c r="G6" s="4"/>
      <c r="H6" s="4"/>
      <c r="I6" s="5"/>
      <c r="J6" s="5"/>
      <c r="K6" s="5"/>
      <c r="L6" s="5"/>
      <c r="M6" s="6" t="s">
        <v>29</v>
      </c>
    </row>
    <row r="7" spans="2:13" x14ac:dyDescent="0.25">
      <c r="G7" s="4"/>
      <c r="H7" s="4"/>
      <c r="I7" s="5"/>
      <c r="J7" s="5"/>
      <c r="K7" s="5"/>
      <c r="L7" s="5"/>
      <c r="M7" s="4"/>
    </row>
    <row r="8" spans="2:13" x14ac:dyDescent="0.25">
      <c r="G8" s="4"/>
      <c r="H8" s="4"/>
      <c r="I8" s="5"/>
      <c r="J8" s="5"/>
      <c r="K8" s="5"/>
      <c r="L8" s="5"/>
      <c r="M8" s="7" t="s">
        <v>13</v>
      </c>
    </row>
    <row r="9" spans="2:13" x14ac:dyDescent="0.25">
      <c r="M9" s="8" t="s">
        <v>18</v>
      </c>
    </row>
    <row r="10" spans="2:13" x14ac:dyDescent="0.25">
      <c r="M10" s="8" t="s">
        <v>14</v>
      </c>
    </row>
    <row r="12" spans="2:13" ht="28.9" customHeight="1" x14ac:dyDescent="0.25">
      <c r="J12" s="26" t="s">
        <v>17</v>
      </c>
      <c r="K12" s="26"/>
      <c r="M12" s="2" t="s">
        <v>15</v>
      </c>
    </row>
    <row r="14" spans="2:13" x14ac:dyDescent="0.25">
      <c r="B14" s="26" t="s">
        <v>16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</row>
    <row r="15" spans="2:13" hidden="1" x14ac:dyDescent="0.25"/>
    <row r="17" spans="1:15" ht="45" x14ac:dyDescent="0.25">
      <c r="A17" s="30" t="s">
        <v>11</v>
      </c>
      <c r="B17" s="31"/>
      <c r="C17" s="32">
        <f>SUM(M20:M26)</f>
        <v>2999206.4666666668</v>
      </c>
      <c r="D17" s="33"/>
      <c r="E17" s="39" t="s">
        <v>40</v>
      </c>
      <c r="F17" s="39" t="s">
        <v>39</v>
      </c>
      <c r="G17" s="39" t="s">
        <v>41</v>
      </c>
      <c r="H17" s="9"/>
      <c r="I17" s="10"/>
      <c r="J17" s="10"/>
      <c r="K17" s="10"/>
      <c r="L17" s="10"/>
      <c r="M17" s="9"/>
    </row>
    <row r="18" spans="1:15" x14ac:dyDescent="0.25">
      <c r="A18" s="36" t="s">
        <v>0</v>
      </c>
      <c r="B18" s="36" t="s">
        <v>1</v>
      </c>
      <c r="C18" s="36" t="s">
        <v>2</v>
      </c>
      <c r="D18" s="36"/>
      <c r="E18" s="9" t="s">
        <v>25</v>
      </c>
      <c r="F18" s="9" t="s">
        <v>26</v>
      </c>
      <c r="G18" s="9" t="s">
        <v>27</v>
      </c>
      <c r="H18" s="34" t="s">
        <v>12</v>
      </c>
      <c r="I18" s="36" t="s">
        <v>8</v>
      </c>
      <c r="J18" s="36" t="s">
        <v>9</v>
      </c>
      <c r="K18" s="36" t="s">
        <v>10</v>
      </c>
      <c r="L18" s="36" t="s">
        <v>6</v>
      </c>
      <c r="M18" s="29" t="s">
        <v>7</v>
      </c>
    </row>
    <row r="19" spans="1:15" x14ac:dyDescent="0.25">
      <c r="A19" s="37"/>
      <c r="B19" s="37"/>
      <c r="C19" s="11" t="s">
        <v>3</v>
      </c>
      <c r="D19" s="11" t="s">
        <v>4</v>
      </c>
      <c r="E19" s="12" t="s">
        <v>5</v>
      </c>
      <c r="F19" s="9" t="s">
        <v>5</v>
      </c>
      <c r="G19" s="9" t="s">
        <v>5</v>
      </c>
      <c r="H19" s="35"/>
      <c r="I19" s="36"/>
      <c r="J19" s="36"/>
      <c r="K19" s="36"/>
      <c r="L19" s="36"/>
      <c r="M19" s="29"/>
    </row>
    <row r="20" spans="1:15" ht="30" x14ac:dyDescent="0.25">
      <c r="A20" s="13">
        <v>1</v>
      </c>
      <c r="B20" s="14" t="s">
        <v>30</v>
      </c>
      <c r="C20" s="10" t="s">
        <v>28</v>
      </c>
      <c r="D20" s="23">
        <v>150</v>
      </c>
      <c r="E20" s="15">
        <v>12034.05</v>
      </c>
      <c r="F20" s="16">
        <v>11804.83</v>
      </c>
      <c r="G20" s="9">
        <v>11461</v>
      </c>
      <c r="H20" s="9">
        <f t="shared" ref="H20" si="0">AVERAGE(E20:G20)</f>
        <v>11766.626666666665</v>
      </c>
      <c r="I20" s="10">
        <f t="shared" ref="I20" si="1" xml:space="preserve"> COUNT(E20:G20)</f>
        <v>3</v>
      </c>
      <c r="J20" s="10">
        <f t="shared" ref="J20" si="2">STDEV(E20:G20)</f>
        <v>288.42884154212652</v>
      </c>
      <c r="K20" s="10">
        <f t="shared" ref="K20" si="3">J20/H20*100</f>
        <v>2.4512449465164745</v>
      </c>
      <c r="L20" s="10" t="str">
        <f t="shared" ref="L20" si="4">IF(K20&lt;33,"ОДНОРОДНЫЕ","НЕОДНОРОДНЫЕ")</f>
        <v>ОДНОРОДНЫЕ</v>
      </c>
      <c r="M20" s="9">
        <f>D20*H20</f>
        <v>1764993.9999999998</v>
      </c>
      <c r="O20" s="17"/>
    </row>
    <row r="21" spans="1:15" ht="30" x14ac:dyDescent="0.25">
      <c r="A21" s="13">
        <v>2</v>
      </c>
      <c r="B21" s="14" t="s">
        <v>31</v>
      </c>
      <c r="C21" s="10" t="s">
        <v>28</v>
      </c>
      <c r="D21" s="23">
        <v>20</v>
      </c>
      <c r="E21" s="15">
        <v>3637.2</v>
      </c>
      <c r="F21" s="16">
        <v>3567.92</v>
      </c>
      <c r="G21" s="9">
        <v>3464</v>
      </c>
      <c r="H21" s="9">
        <f t="shared" ref="H21:H26" si="5">AVERAGE(E21:G21)</f>
        <v>3556.373333333333</v>
      </c>
      <c r="I21" s="10">
        <f t="shared" ref="I21:I26" si="6" xml:space="preserve"> COUNT(E21:G21)</f>
        <v>3</v>
      </c>
      <c r="J21" s="10">
        <f t="shared" ref="J21:J26" si="7">STDEV(E21:G21)</f>
        <v>87.175421612592842</v>
      </c>
      <c r="K21" s="10">
        <f t="shared" ref="K21:K26" si="8">J21/H21*100</f>
        <v>2.4512449465164754</v>
      </c>
      <c r="L21" s="10" t="str">
        <f t="shared" ref="L21:L26" si="9">IF(K21&lt;33,"ОДНОРОДНЫЕ","НЕОДНОРОДНЫЕ")</f>
        <v>ОДНОРОДНЫЕ</v>
      </c>
      <c r="M21" s="9">
        <f>D21*H21</f>
        <v>71127.46666666666</v>
      </c>
      <c r="O21" s="17"/>
    </row>
    <row r="22" spans="1:15" ht="36.75" customHeight="1" x14ac:dyDescent="0.25">
      <c r="A22" s="13">
        <v>3</v>
      </c>
      <c r="B22" s="14" t="s">
        <v>32</v>
      </c>
      <c r="C22" s="10" t="s">
        <v>28</v>
      </c>
      <c r="D22" s="23">
        <v>40</v>
      </c>
      <c r="E22" s="15">
        <v>10316.25</v>
      </c>
      <c r="F22" s="16">
        <v>10119.75</v>
      </c>
      <c r="G22" s="9">
        <v>9825</v>
      </c>
      <c r="H22" s="9">
        <f t="shared" si="5"/>
        <v>10087</v>
      </c>
      <c r="I22" s="10">
        <f t="shared" si="6"/>
        <v>3</v>
      </c>
      <c r="J22" s="10">
        <f t="shared" si="7"/>
        <v>247.25707775511705</v>
      </c>
      <c r="K22" s="10">
        <f t="shared" si="8"/>
        <v>2.4512449465164772</v>
      </c>
      <c r="L22" s="10" t="str">
        <f t="shared" si="9"/>
        <v>ОДНОРОДНЫЕ</v>
      </c>
      <c r="M22" s="9">
        <f>D22*H22</f>
        <v>403480</v>
      </c>
      <c r="O22" s="17"/>
    </row>
    <row r="23" spans="1:15" ht="30" x14ac:dyDescent="0.25">
      <c r="A23" s="13">
        <v>4</v>
      </c>
      <c r="B23" s="14" t="s">
        <v>33</v>
      </c>
      <c r="C23" s="10" t="s">
        <v>28</v>
      </c>
      <c r="D23" s="23">
        <v>40</v>
      </c>
      <c r="E23" s="15">
        <v>10106.25</v>
      </c>
      <c r="F23" s="16">
        <v>9913.75</v>
      </c>
      <c r="G23" s="9">
        <v>9625</v>
      </c>
      <c r="H23" s="9">
        <f t="shared" si="5"/>
        <v>9881.6666666666661</v>
      </c>
      <c r="I23" s="10">
        <f t="shared" si="6"/>
        <v>3</v>
      </c>
      <c r="J23" s="10">
        <f t="shared" si="7"/>
        <v>242.22385479826988</v>
      </c>
      <c r="K23" s="10">
        <f t="shared" si="8"/>
        <v>2.4512449465164772</v>
      </c>
      <c r="L23" s="10" t="str">
        <f t="shared" si="9"/>
        <v>ОДНОРОДНЫЕ</v>
      </c>
      <c r="M23" s="9">
        <f t="shared" ref="M23:M26" si="10">D23*H23</f>
        <v>395266.66666666663</v>
      </c>
      <c r="O23" s="17"/>
    </row>
    <row r="24" spans="1:15" ht="30" x14ac:dyDescent="0.25">
      <c r="A24" s="13">
        <v>5</v>
      </c>
      <c r="B24" s="14" t="s">
        <v>34</v>
      </c>
      <c r="C24" s="10" t="s">
        <v>28</v>
      </c>
      <c r="D24" s="23">
        <v>15</v>
      </c>
      <c r="E24" s="15">
        <v>6061.65</v>
      </c>
      <c r="F24" s="16">
        <v>5946.19</v>
      </c>
      <c r="G24" s="9">
        <v>5773</v>
      </c>
      <c r="H24" s="9">
        <f t="shared" si="5"/>
        <v>5926.9466666666667</v>
      </c>
      <c r="I24" s="10">
        <f t="shared" si="6"/>
        <v>3</v>
      </c>
      <c r="J24" s="10">
        <f t="shared" si="7"/>
        <v>145.28398064939327</v>
      </c>
      <c r="K24" s="10">
        <f t="shared" si="8"/>
        <v>2.4512449465164741</v>
      </c>
      <c r="L24" s="10" t="str">
        <f t="shared" si="9"/>
        <v>ОДНОРОДНЫЕ</v>
      </c>
      <c r="M24" s="9">
        <f t="shared" si="10"/>
        <v>88904.2</v>
      </c>
      <c r="O24" s="17"/>
    </row>
    <row r="25" spans="1:15" ht="39" customHeight="1" x14ac:dyDescent="0.25">
      <c r="A25" s="13">
        <v>6</v>
      </c>
      <c r="B25" s="14" t="s">
        <v>35</v>
      </c>
      <c r="C25" s="10" t="s">
        <v>28</v>
      </c>
      <c r="D25" s="23">
        <v>10</v>
      </c>
      <c r="E25" s="15">
        <v>12777.45</v>
      </c>
      <c r="F25" s="16">
        <v>12534.07</v>
      </c>
      <c r="G25" s="9">
        <v>12169</v>
      </c>
      <c r="H25" s="9">
        <f t="shared" si="5"/>
        <v>12493.506666666668</v>
      </c>
      <c r="I25" s="10">
        <f t="shared" si="6"/>
        <v>3</v>
      </c>
      <c r="J25" s="10">
        <f t="shared" si="7"/>
        <v>306.24645080936614</v>
      </c>
      <c r="K25" s="10">
        <f t="shared" si="8"/>
        <v>2.4512449465164794</v>
      </c>
      <c r="L25" s="10" t="str">
        <f t="shared" si="9"/>
        <v>ОДНОРОДНЫЕ</v>
      </c>
      <c r="M25" s="9">
        <f t="shared" si="10"/>
        <v>124935.06666666668</v>
      </c>
      <c r="O25" s="17"/>
    </row>
    <row r="26" spans="1:15" ht="30" x14ac:dyDescent="0.25">
      <c r="A26" s="13">
        <v>7</v>
      </c>
      <c r="B26" s="14" t="s">
        <v>36</v>
      </c>
      <c r="C26" s="10" t="s">
        <v>28</v>
      </c>
      <c r="D26" s="23">
        <v>10</v>
      </c>
      <c r="E26" s="15">
        <v>15391.95</v>
      </c>
      <c r="F26" s="16">
        <v>15098.77</v>
      </c>
      <c r="G26" s="9">
        <v>14659</v>
      </c>
      <c r="H26" s="9">
        <f t="shared" si="5"/>
        <v>15049.906666666668</v>
      </c>
      <c r="I26" s="10">
        <f t="shared" si="6"/>
        <v>3</v>
      </c>
      <c r="J26" s="10">
        <f t="shared" si="7"/>
        <v>368.91007662211342</v>
      </c>
      <c r="K26" s="10">
        <f t="shared" si="8"/>
        <v>2.4512449465164794</v>
      </c>
      <c r="L26" s="10" t="str">
        <f t="shared" si="9"/>
        <v>ОДНОРОДНЫЕ</v>
      </c>
      <c r="M26" s="9">
        <f t="shared" si="10"/>
        <v>150499.06666666668</v>
      </c>
      <c r="O26" s="17"/>
    </row>
    <row r="27" spans="1:15" x14ac:dyDescent="0.25">
      <c r="A27" s="13"/>
      <c r="B27" s="18"/>
      <c r="C27" s="19"/>
      <c r="D27" s="20"/>
      <c r="E27" s="9">
        <f>SUMPRODUCT($D$20:$D$26,E20:E26)</f>
        <v>3067370.25</v>
      </c>
      <c r="F27" s="9">
        <f>SUMPRODUCT($D$20:$D$26,F20:F26)</f>
        <v>3008944.1500000004</v>
      </c>
      <c r="G27" s="9">
        <f>SUMPRODUCT($D$20:$D$26,G20:G26)</f>
        <v>2921305</v>
      </c>
      <c r="H27" s="9"/>
      <c r="I27" s="10"/>
      <c r="J27" s="10"/>
      <c r="K27" s="10"/>
      <c r="L27" s="10"/>
      <c r="M27" s="21">
        <f>SUM(M20:M26)</f>
        <v>2999206.4666666668</v>
      </c>
    </row>
    <row r="29" spans="1:15" x14ac:dyDescent="0.25">
      <c r="A29" s="27" t="s">
        <v>20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</row>
    <row r="30" spans="1:15" x14ac:dyDescent="0.25">
      <c r="A30" s="28" t="s">
        <v>19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1:15" ht="15" customHeight="1" x14ac:dyDescent="0.2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</row>
    <row r="32" spans="1:15" s="5" customFormat="1" ht="31.5" customHeight="1" x14ac:dyDescent="0.25">
      <c r="A32" s="24" t="s">
        <v>38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2"/>
      <c r="O32" s="22"/>
    </row>
    <row r="34" spans="10:12" x14ac:dyDescent="0.25">
      <c r="J34" s="17"/>
    </row>
    <row r="38" spans="10:12" x14ac:dyDescent="0.25">
      <c r="L38" s="17"/>
    </row>
  </sheetData>
  <mergeCells count="18">
    <mergeCell ref="G3:M3"/>
    <mergeCell ref="B18:B19"/>
    <mergeCell ref="C18:D18"/>
    <mergeCell ref="A32:M32"/>
    <mergeCell ref="A31:M31"/>
    <mergeCell ref="J12:K12"/>
    <mergeCell ref="B14:L14"/>
    <mergeCell ref="A29:M29"/>
    <mergeCell ref="A30:M30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</mergeCells>
  <conditionalFormatting sqref="L27">
    <cfRule type="containsText" dxfId="17" priority="22" operator="containsText" text="НЕ">
      <formula>NOT(ISERROR(SEARCH("НЕ",L27)))</formula>
    </cfRule>
    <cfRule type="containsText" dxfId="16" priority="23" operator="containsText" text="ОДНОРОДНЫЕ">
      <formula>NOT(ISERROR(SEARCH("ОДНОРОДНЫЕ",L27)))</formula>
    </cfRule>
    <cfRule type="containsText" dxfId="15" priority="24" operator="containsText" text="НЕОДНОРОДНЫЕ">
      <formula>NOT(ISERROR(SEARCH("НЕОДНОРОДНЫЕ",L27)))</formula>
    </cfRule>
  </conditionalFormatting>
  <conditionalFormatting sqref="L27">
    <cfRule type="containsText" dxfId="14" priority="19" operator="containsText" text="НЕОДНОРОДНЫЕ">
      <formula>NOT(ISERROR(SEARCH("НЕОДНОРОДНЫЕ",L27)))</formula>
    </cfRule>
    <cfRule type="containsText" dxfId="13" priority="20" operator="containsText" text="ОДНОРОДНЫЕ">
      <formula>NOT(ISERROR(SEARCH("ОДНОРОДНЫЕ",L27)))</formula>
    </cfRule>
    <cfRule type="containsText" dxfId="12" priority="21" operator="containsText" text="НЕОДНОРОДНЫЕ">
      <formula>NOT(ISERROR(SEARCH("НЕОДНОРОДНЫЕ",L27)))</formula>
    </cfRule>
  </conditionalFormatting>
  <conditionalFormatting sqref="L21:L26">
    <cfRule type="containsText" dxfId="11" priority="10" operator="containsText" text="НЕ">
      <formula>NOT(ISERROR(SEARCH("НЕ",L21)))</formula>
    </cfRule>
    <cfRule type="containsText" dxfId="10" priority="11" operator="containsText" text="ОДНОРОДНЫЕ">
      <formula>NOT(ISERROR(SEARCH("ОДНОРОДНЫЕ",L21)))</formula>
    </cfRule>
    <cfRule type="containsText" dxfId="9" priority="12" operator="containsText" text="НЕОДНОРОДНЫЕ">
      <formula>NOT(ISERROR(SEARCH("НЕОДНОРОДНЫЕ",L21)))</formula>
    </cfRule>
  </conditionalFormatting>
  <conditionalFormatting sqref="L21:L26">
    <cfRule type="containsText" dxfId="8" priority="7" operator="containsText" text="НЕОДНОРОДНЫЕ">
      <formula>NOT(ISERROR(SEARCH("НЕОДНОРОДНЫЕ",L21)))</formula>
    </cfRule>
    <cfRule type="containsText" dxfId="7" priority="8" operator="containsText" text="ОДНОРОДНЫЕ">
      <formula>NOT(ISERROR(SEARCH("ОДНОРОДНЫЕ",L21)))</formula>
    </cfRule>
    <cfRule type="containsText" dxfId="6" priority="9" operator="containsText" text="НЕОДНОРОДНЫЕ">
      <formula>NOT(ISERROR(SEARCH("НЕОДНОРОДНЫЕ",L21)))</formula>
    </cfRule>
  </conditionalFormatting>
  <conditionalFormatting sqref="L20">
    <cfRule type="containsText" dxfId="5" priority="4" operator="containsText" text="НЕ">
      <formula>NOT(ISERROR(SEARCH("НЕ",L20)))</formula>
    </cfRule>
    <cfRule type="containsText" dxfId="4" priority="5" operator="containsText" text="ОДНОРОДНЫЕ">
      <formula>NOT(ISERROR(SEARCH("ОДНОРОДНЫЕ",L20)))</formula>
    </cfRule>
    <cfRule type="containsText" dxfId="3" priority="6" operator="containsText" text="НЕОДНОРОДНЫЕ">
      <formula>NOT(ISERROR(SEARCH("НЕОДНОРОДНЫЕ",L20)))</formula>
    </cfRule>
  </conditionalFormatting>
  <conditionalFormatting sqref="L20">
    <cfRule type="containsText" dxfId="2" priority="1" operator="containsText" text="НЕОДНОРОДНЫЕ">
      <formula>NOT(ISERROR(SEARCH("НЕОДНОРОДНЫЕ",L20)))</formula>
    </cfRule>
    <cfRule type="containsText" dxfId="1" priority="2" operator="containsText" text="ОДНОРОДНЫЕ">
      <formula>NOT(ISERROR(SEARCH("ОДНОРОДНЫЕ",L20)))</formula>
    </cfRule>
    <cfRule type="containsText" dxfId="0" priority="3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2023-11-24T03:41:36Z</dcterms:modified>
</cp:coreProperties>
</file>