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N20" i="1"/>
  <c r="M20" i="1"/>
  <c r="L20" i="1"/>
  <c r="Q20" i="1" s="1"/>
  <c r="N22" i="1"/>
  <c r="M22" i="1"/>
  <c r="L22" i="1"/>
  <c r="Q22" i="1" s="1"/>
  <c r="N21" i="1"/>
  <c r="M21" i="1"/>
  <c r="L21" i="1"/>
  <c r="Q21" i="1" s="1"/>
  <c r="N24" i="1"/>
  <c r="M24" i="1"/>
  <c r="L24" i="1"/>
  <c r="Q24" i="1" s="1"/>
  <c r="N23" i="1"/>
  <c r="M23" i="1"/>
  <c r="L23" i="1"/>
  <c r="Q23" i="1" s="1"/>
  <c r="O20" i="1" l="1"/>
  <c r="P20" i="1" s="1"/>
  <c r="O22" i="1"/>
  <c r="P22" i="1" s="1"/>
  <c r="O24" i="1"/>
  <c r="P24" i="1" s="1"/>
  <c r="O21" i="1"/>
  <c r="P21" i="1" s="1"/>
  <c r="O23" i="1"/>
  <c r="P23" i="1" s="1"/>
  <c r="N25" i="1"/>
  <c r="L25" i="1"/>
  <c r="Q25" i="1" s="1"/>
  <c r="M25" i="1"/>
  <c r="L26" i="1"/>
  <c r="Q26" i="1" s="1"/>
  <c r="M26" i="1"/>
  <c r="N26" i="1"/>
  <c r="O26" i="1" l="1"/>
  <c r="P26" i="1" s="1"/>
  <c r="O25" i="1"/>
  <c r="P25" i="1" s="1"/>
</calcChain>
</file>

<file path=xl/sharedStrings.xml><?xml version="1.0" encoding="utf-8"?>
<sst xmlns="http://schemas.openxmlformats.org/spreadsheetml/2006/main" count="60" uniqueCount="44">
  <si>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</si>
  <si>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</si>
  <si>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</si>
  <si>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</si>
  <si>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</si>
  <si>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</si>
  <si>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</si>
  <si>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</si>
  <si>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</si>
  <si>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</si>
  <si>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</si>
  <si>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</si>
  <si>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</si>
  <si>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</si>
  <si>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</si>
  <si>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</si>
  <si>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</si>
  <si>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</si>
  <si>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</si>
  <si>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</si>
  <si>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</si>
  <si>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</si>
  <si>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</si>
  <si>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</si>
  <si>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</si>
  <si>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</si>
  <si>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</si>
  <si>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</si>
  <si>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</si>
  <si>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</si>
  <si>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</si>
  <si>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</si>
  <si>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</si>
  <si>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Уп.</t>
  </si>
  <si>
    <t>№ 266-23</t>
  </si>
  <si>
    <t>на поставку антитромботических лекарственных препаратов</t>
  </si>
  <si>
    <t>Эноксапарин натрия</t>
  </si>
  <si>
    <t xml:space="preserve">Гепарин </t>
  </si>
  <si>
    <t>Клопидогрел</t>
  </si>
  <si>
    <t>Шт.</t>
  </si>
  <si>
    <t>Начальная (максимальная) цена договора устанавливается в размере 1 461 017,77 руб. (один миллион четыреста шестьдесят одна тысяча семнадцать рублей семьдесят семь копеек)</t>
  </si>
  <si>
    <t>КП вх. 4257-11/23 от 13.11.2023</t>
  </si>
  <si>
    <t>КП вх. 4258-11/23 от 13.11.2023</t>
  </si>
  <si>
    <t>КП вх. 4259-11/23 от 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</si>
</sst>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85" zoomScaleNormal="85" zoomScalePageLayoutView="70" workbookViewId="0">
      <selection activeCell="G22" sqref="G22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31" t="s">
        <v>35</v>
      </c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1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1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34</v>
      </c>
    </row>
    <row r="7" spans="1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1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1:17" x14ac:dyDescent="0.25">
      <c r="Q9" s="7" t="s">
        <v>16</v>
      </c>
    </row>
    <row r="10" spans="1:17" x14ac:dyDescent="0.25">
      <c r="Q10" s="7" t="s">
        <v>14</v>
      </c>
    </row>
    <row r="12" spans="1:17" ht="28.9" customHeight="1" x14ac:dyDescent="0.25">
      <c r="B12" s="14"/>
      <c r="C12" s="14"/>
      <c r="D12" s="14"/>
      <c r="M12" s="14"/>
      <c r="N12" s="32" t="s">
        <v>30</v>
      </c>
      <c r="O12" s="32"/>
      <c r="P12" s="17"/>
      <c r="Q12" s="16" t="s">
        <v>31</v>
      </c>
    </row>
    <row r="14" spans="1:17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7" hidden="1" x14ac:dyDescent="0.25"/>
    <row r="16" spans="1:17" x14ac:dyDescent="0.25">
      <c r="A16" s="19"/>
      <c r="B16" s="19"/>
      <c r="C16" s="19"/>
      <c r="D16" s="19"/>
    </row>
    <row r="17" spans="1:19" ht="75" x14ac:dyDescent="0.25">
      <c r="A17" s="40" t="s">
        <v>11</v>
      </c>
      <c r="B17" s="41"/>
      <c r="C17" s="42">
        <f>SUM(Q20:Q26)</f>
        <v>1461017.7666666666</v>
      </c>
      <c r="D17" s="41"/>
      <c r="E17" s="15" t="s">
        <v>41</v>
      </c>
      <c r="F17" s="15" t="s">
        <v>42</v>
      </c>
      <c r="G17" s="15" t="s">
        <v>43</v>
      </c>
      <c r="H17" s="15" t="s">
        <v>32</v>
      </c>
      <c r="I17" s="15" t="s">
        <v>32</v>
      </c>
      <c r="J17" s="15"/>
      <c r="K17" s="13"/>
      <c r="L17" s="20"/>
      <c r="M17" s="10"/>
      <c r="N17" s="10"/>
      <c r="O17" s="10"/>
      <c r="P17" s="10"/>
      <c r="Q17" s="12"/>
    </row>
    <row r="18" spans="1:19" ht="30" customHeight="1" x14ac:dyDescent="0.25">
      <c r="A18" s="29" t="s">
        <v>0</v>
      </c>
      <c r="B18" s="29" t="s">
        <v>1</v>
      </c>
      <c r="C18" s="29" t="s">
        <v>2</v>
      </c>
      <c r="D18" s="29"/>
      <c r="E18" s="15" t="s">
        <v>23</v>
      </c>
      <c r="F18" s="15" t="s">
        <v>24</v>
      </c>
      <c r="G18" s="15" t="s">
        <v>25</v>
      </c>
      <c r="H18" s="20" t="s">
        <v>26</v>
      </c>
      <c r="I18" s="20" t="s">
        <v>27</v>
      </c>
      <c r="J18" s="20" t="s">
        <v>28</v>
      </c>
      <c r="K18" s="20" t="s">
        <v>29</v>
      </c>
      <c r="L18" s="43" t="s">
        <v>12</v>
      </c>
      <c r="M18" s="29" t="s">
        <v>8</v>
      </c>
      <c r="N18" s="29" t="s">
        <v>9</v>
      </c>
      <c r="O18" s="29" t="s">
        <v>10</v>
      </c>
      <c r="P18" s="29" t="s">
        <v>6</v>
      </c>
      <c r="Q18" s="39" t="s">
        <v>7</v>
      </c>
    </row>
    <row r="19" spans="1:19" x14ac:dyDescent="0.25">
      <c r="A19" s="30"/>
      <c r="B19" s="30"/>
      <c r="C19" s="18" t="s">
        <v>3</v>
      </c>
      <c r="D19" s="18" t="s">
        <v>4</v>
      </c>
      <c r="E19" s="21" t="s">
        <v>5</v>
      </c>
      <c r="F19" s="21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44"/>
      <c r="M19" s="29"/>
      <c r="N19" s="29"/>
      <c r="O19" s="29"/>
      <c r="P19" s="29"/>
      <c r="Q19" s="39"/>
    </row>
    <row r="20" spans="1:19" s="26" customFormat="1" x14ac:dyDescent="0.25">
      <c r="A20" s="25">
        <v>1</v>
      </c>
      <c r="B20" s="28" t="s">
        <v>36</v>
      </c>
      <c r="C20" s="25" t="s">
        <v>39</v>
      </c>
      <c r="D20" s="25">
        <v>400</v>
      </c>
      <c r="E20" s="15">
        <v>141.22999999999999</v>
      </c>
      <c r="F20" s="15">
        <v>141.21</v>
      </c>
      <c r="G20" s="15">
        <v>141.255</v>
      </c>
      <c r="H20" s="15"/>
      <c r="I20" s="15"/>
      <c r="J20" s="27"/>
      <c r="K20" s="27"/>
      <c r="L20" s="27">
        <f t="shared" ref="L20" si="0">AVERAGE(E20:K20)</f>
        <v>141.23166666666665</v>
      </c>
      <c r="M20" s="25">
        <f t="shared" ref="M20" si="1" xml:space="preserve"> COUNT(E20:K20)</f>
        <v>3</v>
      </c>
      <c r="N20" s="25">
        <f t="shared" ref="N20" si="2">STDEV(E20:K20)</f>
        <v>2.2546248764108674E-2</v>
      </c>
      <c r="O20" s="25">
        <f t="shared" ref="O20" si="3">N20/L20*100</f>
        <v>1.5964018053629622E-2</v>
      </c>
      <c r="P20" s="25" t="str">
        <f t="shared" ref="P20" si="4">IF(O20&lt;33,"ОДНОРОДНЫЕ","НЕОДНОРОДНЫЕ")</f>
        <v>ОДНОРОДНЫЕ</v>
      </c>
      <c r="Q20" s="27">
        <f t="shared" ref="Q20" si="5">D20*L20</f>
        <v>56492.666666666664</v>
      </c>
    </row>
    <row r="21" spans="1:19" s="26" customFormat="1" x14ac:dyDescent="0.25">
      <c r="A21" s="25">
        <v>2</v>
      </c>
      <c r="B21" s="28" t="s">
        <v>36</v>
      </c>
      <c r="C21" s="25" t="s">
        <v>39</v>
      </c>
      <c r="D21" s="25">
        <v>1500</v>
      </c>
      <c r="E21" s="15">
        <v>174</v>
      </c>
      <c r="F21" s="15">
        <v>173.98</v>
      </c>
      <c r="G21" s="15">
        <v>174.02</v>
      </c>
      <c r="H21" s="15"/>
      <c r="I21" s="15"/>
      <c r="J21" s="27"/>
      <c r="K21" s="27"/>
      <c r="L21" s="27">
        <f t="shared" ref="L21:L22" si="6">AVERAGE(E21:K21)</f>
        <v>174</v>
      </c>
      <c r="M21" s="25">
        <f t="shared" ref="M21:M22" si="7" xml:space="preserve"> COUNT(E21:K21)</f>
        <v>3</v>
      </c>
      <c r="N21" s="25">
        <f t="shared" ref="N21:N22" si="8">STDEV(E21:K21)</f>
        <v>2.0000000000010232E-2</v>
      </c>
      <c r="O21" s="25">
        <f t="shared" ref="O21:O22" si="9">N21/L21*100</f>
        <v>1.1494252873569099E-2</v>
      </c>
      <c r="P21" s="25" t="str">
        <f t="shared" ref="P21:P22" si="10">IF(O21&lt;33,"ОДНОРОДНЫЕ","НЕОДНОРОДНЫЕ")</f>
        <v>ОДНОРОДНЫЕ</v>
      </c>
      <c r="Q21" s="27">
        <f t="shared" ref="Q21:Q22" si="11">D21*L21</f>
        <v>261000</v>
      </c>
    </row>
    <row r="22" spans="1:19" s="26" customFormat="1" x14ac:dyDescent="0.25">
      <c r="A22" s="25">
        <v>3</v>
      </c>
      <c r="B22" s="28" t="s">
        <v>36</v>
      </c>
      <c r="C22" s="25" t="s">
        <v>39</v>
      </c>
      <c r="D22" s="25">
        <v>1800</v>
      </c>
      <c r="E22" s="15">
        <v>236.45</v>
      </c>
      <c r="F22" s="15">
        <v>236.33</v>
      </c>
      <c r="G22" s="15">
        <v>236.465</v>
      </c>
      <c r="H22" s="15"/>
      <c r="I22" s="15"/>
      <c r="J22" s="27"/>
      <c r="K22" s="27"/>
      <c r="L22" s="27">
        <f t="shared" si="6"/>
        <v>236.41499999999999</v>
      </c>
      <c r="M22" s="25">
        <f t="shared" si="7"/>
        <v>3</v>
      </c>
      <c r="N22" s="25">
        <f t="shared" si="8"/>
        <v>7.3993242934734998E-2</v>
      </c>
      <c r="O22" s="25">
        <f t="shared" si="9"/>
        <v>3.1298032246149778E-2</v>
      </c>
      <c r="P22" s="25" t="str">
        <f t="shared" si="10"/>
        <v>ОДНОРОДНЫЕ</v>
      </c>
      <c r="Q22" s="27">
        <f t="shared" si="11"/>
        <v>425547</v>
      </c>
    </row>
    <row r="23" spans="1:19" s="26" customFormat="1" x14ac:dyDescent="0.25">
      <c r="A23" s="25">
        <v>4</v>
      </c>
      <c r="B23" s="28" t="s">
        <v>36</v>
      </c>
      <c r="C23" s="25" t="s">
        <v>39</v>
      </c>
      <c r="D23" s="25">
        <v>300</v>
      </c>
      <c r="E23" s="15">
        <v>291.02999999999997</v>
      </c>
      <c r="F23" s="15">
        <v>291.02</v>
      </c>
      <c r="G23" s="15">
        <v>291.04300000000001</v>
      </c>
      <c r="H23" s="15"/>
      <c r="I23" s="15"/>
      <c r="J23" s="27"/>
      <c r="K23" s="27"/>
      <c r="L23" s="27">
        <f t="shared" ref="L23:L24" si="12">AVERAGE(E23:K23)</f>
        <v>291.03100000000001</v>
      </c>
      <c r="M23" s="25">
        <f t="shared" ref="M23:M24" si="13" xml:space="preserve"> COUNT(E23:K23)</f>
        <v>3</v>
      </c>
      <c r="N23" s="25">
        <f t="shared" ref="N23:N24" si="14">STDEV(E23:K23)</f>
        <v>1.1532562594683967E-2</v>
      </c>
      <c r="O23" s="25">
        <f t="shared" ref="O23:O24" si="15">N23/L23*100</f>
        <v>3.9626577906422223E-3</v>
      </c>
      <c r="P23" s="25" t="str">
        <f t="shared" ref="P23:P24" si="16">IF(O23&lt;33,"ОДНОРОДНЫЕ","НЕОДНОРОДНЫЕ")</f>
        <v>ОДНОРОДНЫЕ</v>
      </c>
      <c r="Q23" s="27">
        <f t="shared" ref="Q23:Q24" si="17">D23*L23</f>
        <v>87309.3</v>
      </c>
    </row>
    <row r="24" spans="1:19" s="26" customFormat="1" x14ac:dyDescent="0.25">
      <c r="A24" s="25">
        <v>5</v>
      </c>
      <c r="B24" s="28" t="s">
        <v>36</v>
      </c>
      <c r="C24" s="25" t="s">
        <v>39</v>
      </c>
      <c r="D24" s="25">
        <v>900</v>
      </c>
      <c r="E24" s="15">
        <v>266.33</v>
      </c>
      <c r="F24" s="15">
        <v>266.32</v>
      </c>
      <c r="G24" s="15">
        <v>266.34800000000001</v>
      </c>
      <c r="H24" s="15"/>
      <c r="I24" s="15"/>
      <c r="J24" s="27"/>
      <c r="K24" s="27"/>
      <c r="L24" s="27">
        <f t="shared" si="12"/>
        <v>266.33266666666668</v>
      </c>
      <c r="M24" s="25">
        <f t="shared" si="13"/>
        <v>3</v>
      </c>
      <c r="N24" s="25">
        <f t="shared" si="14"/>
        <v>1.4189197769206839E-2</v>
      </c>
      <c r="O24" s="25">
        <f t="shared" si="15"/>
        <v>5.3276220100201147E-3</v>
      </c>
      <c r="P24" s="25" t="str">
        <f t="shared" si="16"/>
        <v>ОДНОРОДНЫЕ</v>
      </c>
      <c r="Q24" s="27">
        <f t="shared" si="17"/>
        <v>239699.40000000002</v>
      </c>
    </row>
    <row r="25" spans="1:19" s="22" customFormat="1" x14ac:dyDescent="0.25">
      <c r="A25" s="25">
        <v>6</v>
      </c>
      <c r="B25" s="28" t="s">
        <v>37</v>
      </c>
      <c r="C25" s="25" t="s">
        <v>33</v>
      </c>
      <c r="D25" s="25">
        <v>140</v>
      </c>
      <c r="E25" s="15">
        <v>2485.8000000000002</v>
      </c>
      <c r="F25" s="15">
        <v>2485.6</v>
      </c>
      <c r="G25" s="15">
        <v>2486</v>
      </c>
      <c r="H25" s="15"/>
      <c r="I25" s="15"/>
      <c r="J25" s="23"/>
      <c r="K25" s="23"/>
      <c r="L25" s="23">
        <f t="shared" ref="L25:L26" si="18">AVERAGE(E25:K25)</f>
        <v>2485.7999999999997</v>
      </c>
      <c r="M25" s="24">
        <f t="shared" ref="M25:M26" si="19" xml:space="preserve"> COUNT(E25:K25)</f>
        <v>3</v>
      </c>
      <c r="N25" s="24">
        <f t="shared" ref="N25:N26" si="20">STDEV(E25:K25)</f>
        <v>0.20000000000004547</v>
      </c>
      <c r="O25" s="24">
        <f t="shared" ref="O25:O26" si="21">N25/L25*100</f>
        <v>8.045699573579753E-3</v>
      </c>
      <c r="P25" s="24" t="str">
        <f t="shared" ref="P25:P26" si="22">IF(O25&lt;33,"ОДНОРОДНЫЕ","НЕОДНОРОДНЫЕ")</f>
        <v>ОДНОРОДНЫЕ</v>
      </c>
      <c r="Q25" s="23">
        <f t="shared" ref="Q25:Q26" si="23">D25*L25</f>
        <v>348011.99999999994</v>
      </c>
    </row>
    <row r="26" spans="1:19" s="22" customFormat="1" x14ac:dyDescent="0.25">
      <c r="A26" s="25">
        <v>7</v>
      </c>
      <c r="B26" s="28" t="s">
        <v>38</v>
      </c>
      <c r="C26" s="25" t="s">
        <v>33</v>
      </c>
      <c r="D26" s="25">
        <v>60</v>
      </c>
      <c r="E26" s="15">
        <v>716</v>
      </c>
      <c r="F26" s="15">
        <v>715.8</v>
      </c>
      <c r="G26" s="15">
        <v>716.07</v>
      </c>
      <c r="H26" s="15"/>
      <c r="I26" s="15"/>
      <c r="J26" s="23"/>
      <c r="K26" s="23"/>
      <c r="L26" s="23">
        <f t="shared" si="18"/>
        <v>715.95666666666659</v>
      </c>
      <c r="M26" s="24">
        <f t="shared" si="19"/>
        <v>3</v>
      </c>
      <c r="N26" s="24">
        <f t="shared" si="20"/>
        <v>0.14011899704660366</v>
      </c>
      <c r="O26" s="24">
        <f t="shared" si="21"/>
        <v>1.9570876782105576E-2</v>
      </c>
      <c r="P26" s="24" t="str">
        <f t="shared" si="22"/>
        <v>ОДНОРОДНЫЕ</v>
      </c>
      <c r="Q26" s="23">
        <f t="shared" si="23"/>
        <v>42957.399999999994</v>
      </c>
    </row>
    <row r="27" spans="1:19" x14ac:dyDescent="0.25">
      <c r="R27" s="9"/>
      <c r="S27" s="1"/>
    </row>
    <row r="28" spans="1:19" x14ac:dyDescent="0.25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x14ac:dyDescent="0.25">
      <c r="A29" s="38" t="s">
        <v>17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9" s="8" customFormat="1" x14ac:dyDescent="0.25">
      <c r="A31" s="33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2"/>
      <c r="S31" s="2"/>
    </row>
    <row r="32" spans="1:19" x14ac:dyDescent="0.25">
      <c r="P32" s="9"/>
    </row>
    <row r="37" spans="16:16" x14ac:dyDescent="0.25">
      <c r="P37" s="9"/>
    </row>
  </sheetData>
  <mergeCells count="18">
    <mergeCell ref="A31:Q31"/>
    <mergeCell ref="A30:Q30"/>
    <mergeCell ref="B14:P14"/>
    <mergeCell ref="A28:Q28"/>
    <mergeCell ref="A29:Q29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  <mergeCell ref="N12:O12"/>
  </mergeCells>
  <conditionalFormatting sqref="P25:P26">
    <cfRule type="containsText" dxfId="23" priority="22" operator="containsText" text="НЕ">
      <formula>NOT(ISERROR(SEARCH("НЕ",P25)))</formula>
    </cfRule>
    <cfRule type="containsText" dxfId="22" priority="23" operator="containsText" text="ОДНОРОДНЫЕ">
      <formula>NOT(ISERROR(SEARCH("ОДНОРОДНЫЕ",P25)))</formula>
    </cfRule>
    <cfRule type="containsText" dxfId="21" priority="24" operator="containsText" text="НЕОДНОРОДНЫЕ">
      <formula>NOT(ISERROR(SEARCH("НЕОДНОРОДНЫЕ",P25)))</formula>
    </cfRule>
  </conditionalFormatting>
  <conditionalFormatting sqref="P25:P26">
    <cfRule type="containsText" dxfId="20" priority="19" operator="containsText" text="НЕОДНОРОДНЫЕ">
      <formula>NOT(ISERROR(SEARCH("НЕОДНОРОДНЫЕ",P25)))</formula>
    </cfRule>
    <cfRule type="containsText" dxfId="19" priority="20" operator="containsText" text="ОДНОРОДНЫЕ">
      <formula>NOT(ISERROR(SEARCH("ОДНОРОДНЫЕ",P25)))</formula>
    </cfRule>
    <cfRule type="containsText" dxfId="18" priority="21" operator="containsText" text="НЕОДНОРОДНЫЕ">
      <formula>NOT(ISERROR(SEARCH("НЕОДНОРОДНЫЕ",P25)))</formula>
    </cfRule>
  </conditionalFormatting>
  <conditionalFormatting sqref="P23:P24">
    <cfRule type="containsText" dxfId="17" priority="16" operator="containsText" text="НЕ">
      <formula>NOT(ISERROR(SEARCH("НЕ",P23)))</formula>
    </cfRule>
    <cfRule type="containsText" dxfId="16" priority="17" operator="containsText" text="ОДНОРОДНЫЕ">
      <formula>NOT(ISERROR(SEARCH("ОДНОРОДНЫЕ",P23)))</formula>
    </cfRule>
    <cfRule type="containsText" dxfId="15" priority="18" operator="containsText" text="НЕОДНОРОДНЫЕ">
      <formula>NOT(ISERROR(SEARCH("НЕОДНОРОДНЫЕ",P23)))</formula>
    </cfRule>
  </conditionalFormatting>
  <conditionalFormatting sqref="P23:P24">
    <cfRule type="containsText" dxfId="14" priority="13" operator="containsText" text="НЕОДНОРОДНЫЕ">
      <formula>NOT(ISERROR(SEARCH("НЕОДНОРОДНЫЕ",P23)))</formula>
    </cfRule>
    <cfRule type="containsText" dxfId="13" priority="14" operator="containsText" text="ОДНОРОДНЫЕ">
      <formula>NOT(ISERROR(SEARCH("ОДНОРОДНЫЕ",P23)))</formula>
    </cfRule>
    <cfRule type="containsText" dxfId="12" priority="15" operator="containsText" text="НЕОДНОРОДНЫЕ">
      <formula>NOT(ISERROR(SEARCH("НЕОДНОРОДНЫЕ",P23)))</formula>
    </cfRule>
  </conditionalFormatting>
  <conditionalFormatting sqref="P21:P22">
    <cfRule type="containsText" dxfId="11" priority="10" operator="containsText" text="НЕ">
      <formula>NOT(ISERROR(SEARCH("НЕ",P21)))</formula>
    </cfRule>
    <cfRule type="containsText" dxfId="10" priority="11" operator="containsText" text="ОДНОРОДНЫЕ">
      <formula>NOT(ISERROR(SEARCH("ОДНОРОДНЫЕ",P21)))</formula>
    </cfRule>
    <cfRule type="containsText" dxfId="9" priority="12" operator="containsText" text="НЕОДНОРОДНЫЕ">
      <formula>NOT(ISERROR(SEARCH("НЕОДНОРОДНЫЕ",P21)))</formula>
    </cfRule>
  </conditionalFormatting>
  <conditionalFormatting sqref="P21:P22">
    <cfRule type="containsText" dxfId="8" priority="7" operator="containsText" text="НЕОДНОРОДНЫЕ">
      <formula>NOT(ISERROR(SEARCH("НЕОДНОРОДНЫЕ",P21)))</formula>
    </cfRule>
    <cfRule type="containsText" dxfId="7" priority="8" operator="containsText" text="ОДНОРОДНЫЕ">
      <formula>NOT(ISERROR(SEARCH("ОДНОРОДНЫЕ",P21)))</formula>
    </cfRule>
    <cfRule type="containsText" dxfId="6" priority="9" operator="containsText" text="НЕОДНОРОДНЫЕ">
      <formula>NOT(ISERROR(SEARCH("НЕОДНОРОДНЫЕ",P21)))</formula>
    </cfRule>
  </conditionalFormatting>
  <conditionalFormatting sqref="P20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2023-11-13T08:15:38Z</dcterms:modified>
</cp:coreProperties>
</file>