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21" i="1" l="1"/>
  <c r="G21" i="1" l="1"/>
  <c r="F21" i="1"/>
  <c r="L20" i="1"/>
  <c r="J20" i="1" l="1"/>
  <c r="O20" i="1" s="1"/>
  <c r="K20" i="1"/>
  <c r="M20" i="1" l="1"/>
  <c r="N20" i="1" s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<sst xmlns="http://schemas.openxmlformats.org/spreadsheetml/2006/main" count="43" uniqueCount="39">
  <si>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</si>
  <si>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</si>
  <si>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</si>
  <si>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</si>
  <si>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</si>
  <si>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</si>
  <si>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</si>
  <si>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</si>
  <si>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</si>
  <si>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</si>
  <si>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</si>
  <si>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</si>
  <si>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</si>
  <si>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</si>
  <si>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</si>
  <si>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</si>
  <si>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</si>
  <si>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</si>
  <si>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</si>
  <si>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</si>
  <si>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</si>
  <si>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</si>
  <si>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</si>
  <si>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</si>
  <si>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</si>
  <si>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</si>
  <si>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</si>
  <si>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</si>
  <si>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</si>
  <si>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</si>
  <si>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</si>
  <si>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Оказание услуг по осуществлению мониторинга ОПС, КТС и оперативному реагированию на сигнал тревоги</t>
  </si>
  <si>
    <t>№ 265-23</t>
  </si>
  <si>
    <t>на оказание услуг по осуществлению мониторинга ОПС, КТС и оперативному реагированию на сигнал тревоги</t>
  </si>
  <si>
    <t>час</t>
  </si>
  <si>
    <t>КП вх. 4344-11/23 от 10.11.2023</t>
  </si>
  <si>
    <t>КП вх. 4345-11/23 от 10.11.2023</t>
  </si>
  <si>
    <t>КП вх.4346-11/23 от 10.11.2023</t>
  </si>
  <si>
    <t>Исходя из имеющегося у Заказчика объёма финансового обеспечения для осуществления закупки НМЦД устанавливается в размере 3 027 118,63 руб. (три миллиона двадцать семь тысяч сто восемнадцать рублей шестьдесят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</si>
</sst>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33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32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5" t="s">
        <v>20</v>
      </c>
      <c r="M12" s="25"/>
      <c r="O12" s="1" t="s">
        <v>18</v>
      </c>
    </row>
    <row r="14" spans="2:15" x14ac:dyDescent="0.25"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5" hidden="1" x14ac:dyDescent="0.25"/>
    <row r="17" spans="1:17" s="5" customFormat="1" ht="47.25" customHeight="1" x14ac:dyDescent="0.25">
      <c r="A17" s="28" t="s">
        <v>14</v>
      </c>
      <c r="B17" s="29"/>
      <c r="C17" s="30">
        <f>O20</f>
        <v>3326894.5433333335</v>
      </c>
      <c r="D17" s="29"/>
      <c r="E17" s="21" t="s">
        <v>35</v>
      </c>
      <c r="F17" s="21" t="s">
        <v>36</v>
      </c>
      <c r="G17" s="21" t="s">
        <v>37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1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7" t="s">
        <v>10</v>
      </c>
    </row>
    <row r="19" spans="1:17" s="5" customFormat="1" ht="30" x14ac:dyDescent="0.25">
      <c r="A19" s="23"/>
      <c r="B19" s="23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2"/>
      <c r="K19" s="23"/>
      <c r="L19" s="23"/>
      <c r="M19" s="23"/>
      <c r="N19" s="23"/>
      <c r="O19" s="27"/>
    </row>
    <row r="20" spans="1:17" s="16" customFormat="1" ht="45" x14ac:dyDescent="0.25">
      <c r="A20" s="15">
        <v>1</v>
      </c>
      <c r="B20" s="22" t="s">
        <v>31</v>
      </c>
      <c r="C20" s="15" t="s">
        <v>34</v>
      </c>
      <c r="D20" s="9">
        <v>463571</v>
      </c>
      <c r="E20" s="17">
        <v>6.53</v>
      </c>
      <c r="F20" s="17">
        <v>7</v>
      </c>
      <c r="G20" s="17">
        <v>8</v>
      </c>
      <c r="H20" s="17"/>
      <c r="I20" s="17"/>
      <c r="J20" s="17">
        <f>AVERAGE(E20:I20)</f>
        <v>7.1766666666666667</v>
      </c>
      <c r="K20" s="15">
        <f>COUNT(E20:I20)</f>
        <v>3</v>
      </c>
      <c r="L20" s="15">
        <f>STDEV(E20:I20)</f>
        <v>0.75075517536233694</v>
      </c>
      <c r="M20" s="15">
        <f>L20/J20*100</f>
        <v>10.461056786284304</v>
      </c>
      <c r="N20" s="15" t="str">
        <f>IF(M20&lt;33,"ОДНОРОДНЫЕ","НЕОДНОРОДНЫЕ")</f>
        <v>ОДНОРОДНЫЕ</v>
      </c>
      <c r="O20" s="17">
        <f>D20*J20</f>
        <v>3326894.5433333335</v>
      </c>
      <c r="Q20" s="20"/>
    </row>
    <row r="21" spans="1:17" s="5" customFormat="1" x14ac:dyDescent="0.25">
      <c r="A21" s="8"/>
      <c r="B21" s="8" t="s">
        <v>25</v>
      </c>
      <c r="C21" s="8"/>
      <c r="D21" s="9"/>
      <c r="E21" s="7">
        <f>SUMPRODUCT($D$20:$D$20,E20:E20)</f>
        <v>3027118.63</v>
      </c>
      <c r="F21" s="17">
        <f>SUMPRODUCT($D$20:$D$20,F20:F20)</f>
        <v>3244997</v>
      </c>
      <c r="G21" s="17">
        <f>SUMPRODUCT($D$20:$D$20,G20:G20)</f>
        <v>3708568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6" t="s">
        <v>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x14ac:dyDescent="0.25">
      <c r="A27" s="26" t="s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7" s="18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ht="41.25" customHeight="1" x14ac:dyDescent="0.25">
      <c r="A29" s="24" t="s">
        <v>38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4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2023-11-10T10:57:26Z</dcterms:modified>
</cp:coreProperties>
</file>