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7" i="1"/>
  <c r="J69" i="1"/>
  <c r="J70" i="1"/>
  <c r="J71" i="1"/>
  <c r="J72" i="1"/>
  <c r="J19" i="1"/>
  <c r="F73" i="1"/>
  <c r="G73" i="1"/>
  <c r="E73" i="1"/>
  <c r="L72" i="1" l="1"/>
  <c r="K72" i="1"/>
  <c r="O72" i="1"/>
  <c r="L71" i="1"/>
  <c r="K71" i="1"/>
  <c r="O71" i="1"/>
  <c r="L70" i="1"/>
  <c r="K70" i="1"/>
  <c r="O70" i="1"/>
  <c r="L69" i="1"/>
  <c r="K69" i="1"/>
  <c r="O69" i="1"/>
  <c r="L67" i="1"/>
  <c r="K67" i="1"/>
  <c r="O67" i="1"/>
  <c r="L65" i="1"/>
  <c r="K65" i="1"/>
  <c r="O65" i="1"/>
  <c r="L64" i="1"/>
  <c r="K64" i="1"/>
  <c r="O64" i="1"/>
  <c r="L62" i="1"/>
  <c r="K62" i="1"/>
  <c r="O62" i="1"/>
  <c r="L61" i="1"/>
  <c r="K61" i="1"/>
  <c r="O61" i="1"/>
  <c r="L60" i="1"/>
  <c r="K60" i="1"/>
  <c r="O60" i="1"/>
  <c r="L59" i="1"/>
  <c r="K59" i="1"/>
  <c r="O59" i="1"/>
  <c r="L58" i="1"/>
  <c r="K58" i="1"/>
  <c r="O58" i="1"/>
  <c r="L57" i="1"/>
  <c r="K57" i="1"/>
  <c r="O57" i="1"/>
  <c r="O19" i="1"/>
  <c r="K19" i="1"/>
  <c r="L19" i="1"/>
  <c r="O20" i="1"/>
  <c r="K20" i="1"/>
  <c r="L20" i="1"/>
  <c r="O21" i="1"/>
  <c r="K21" i="1"/>
  <c r="L21" i="1"/>
  <c r="O22" i="1"/>
  <c r="K22" i="1"/>
  <c r="L22" i="1"/>
  <c r="O23" i="1"/>
  <c r="K23" i="1"/>
  <c r="L23" i="1"/>
  <c r="O24" i="1"/>
  <c r="K24" i="1"/>
  <c r="L24" i="1"/>
  <c r="O25" i="1"/>
  <c r="K25" i="1"/>
  <c r="L25" i="1"/>
  <c r="O26" i="1"/>
  <c r="K26" i="1"/>
  <c r="L26" i="1"/>
  <c r="O27" i="1"/>
  <c r="K27" i="1"/>
  <c r="L27" i="1"/>
  <c r="O28" i="1"/>
  <c r="K28" i="1"/>
  <c r="L28" i="1"/>
  <c r="O29" i="1"/>
  <c r="K29" i="1"/>
  <c r="L29" i="1"/>
  <c r="O30" i="1"/>
  <c r="K30" i="1"/>
  <c r="L30" i="1"/>
  <c r="O31" i="1"/>
  <c r="K31" i="1"/>
  <c r="L31" i="1"/>
  <c r="O32" i="1"/>
  <c r="K32" i="1"/>
  <c r="L32" i="1"/>
  <c r="O33" i="1"/>
  <c r="K33" i="1"/>
  <c r="L33" i="1"/>
  <c r="O34" i="1"/>
  <c r="K34" i="1"/>
  <c r="L34" i="1"/>
  <c r="O35" i="1"/>
  <c r="K35" i="1"/>
  <c r="L35" i="1"/>
  <c r="O36" i="1"/>
  <c r="K36" i="1"/>
  <c r="L36" i="1"/>
  <c r="O37" i="1"/>
  <c r="K37" i="1"/>
  <c r="L37" i="1"/>
  <c r="O38" i="1"/>
  <c r="K38" i="1"/>
  <c r="L38" i="1"/>
  <c r="O39" i="1"/>
  <c r="K39" i="1"/>
  <c r="L39" i="1"/>
  <c r="O40" i="1"/>
  <c r="K40" i="1"/>
  <c r="L40" i="1"/>
  <c r="O42" i="1"/>
  <c r="K42" i="1"/>
  <c r="L42" i="1"/>
  <c r="O43" i="1"/>
  <c r="K43" i="1"/>
  <c r="L43" i="1"/>
  <c r="O44" i="1"/>
  <c r="K44" i="1"/>
  <c r="L44" i="1"/>
  <c r="O45" i="1"/>
  <c r="K45" i="1"/>
  <c r="L45" i="1"/>
  <c r="O46" i="1"/>
  <c r="K46" i="1"/>
  <c r="L46" i="1"/>
  <c r="O47" i="1"/>
  <c r="K47" i="1"/>
  <c r="L47" i="1"/>
  <c r="O48" i="1"/>
  <c r="K48" i="1"/>
  <c r="L48" i="1"/>
  <c r="O49" i="1"/>
  <c r="K49" i="1"/>
  <c r="L49" i="1"/>
  <c r="O50" i="1"/>
  <c r="O51" i="1"/>
  <c r="O52" i="1"/>
  <c r="O53" i="1"/>
  <c r="O54" i="1"/>
  <c r="O55" i="1"/>
  <c r="O56" i="1"/>
  <c r="K50" i="1"/>
  <c r="K51" i="1"/>
  <c r="K52" i="1"/>
  <c r="K53" i="1"/>
  <c r="K54" i="1"/>
  <c r="K55" i="1"/>
  <c r="K56" i="1"/>
  <c r="L50" i="1"/>
  <c r="L51" i="1"/>
  <c r="L52" i="1"/>
  <c r="L53" i="1"/>
  <c r="L54" i="1"/>
  <c r="L55" i="1"/>
  <c r="L56" i="1"/>
  <c r="C15" i="1" l="1"/>
  <c r="M71" i="1"/>
  <c r="N71" i="1" s="1"/>
  <c r="M72" i="1"/>
  <c r="N72" i="1" s="1"/>
  <c r="M65" i="1"/>
  <c r="N65" i="1" s="1"/>
  <c r="M69" i="1"/>
  <c r="N69" i="1" s="1"/>
  <c r="M67" i="1"/>
  <c r="N67" i="1" s="1"/>
  <c r="M70" i="1"/>
  <c r="N70" i="1" s="1"/>
  <c r="M61" i="1"/>
  <c r="N61" i="1" s="1"/>
  <c r="M46" i="1"/>
  <c r="N46" i="1" s="1"/>
  <c r="M43" i="1"/>
  <c r="N43" i="1" s="1"/>
  <c r="M40" i="1"/>
  <c r="N40" i="1" s="1"/>
  <c r="M20" i="1"/>
  <c r="N20" i="1" s="1"/>
  <c r="M47" i="1"/>
  <c r="N47" i="1" s="1"/>
  <c r="M60" i="1"/>
  <c r="N60" i="1" s="1"/>
  <c r="M57" i="1"/>
  <c r="N57" i="1" s="1"/>
  <c r="M59" i="1"/>
  <c r="N59" i="1" s="1"/>
  <c r="M64" i="1"/>
  <c r="N64" i="1" s="1"/>
  <c r="M62" i="1"/>
  <c r="N62" i="1" s="1"/>
  <c r="M39" i="1"/>
  <c r="N39" i="1" s="1"/>
  <c r="M35" i="1"/>
  <c r="N35" i="1" s="1"/>
  <c r="M32" i="1"/>
  <c r="N32" i="1" s="1"/>
  <c r="M28" i="1"/>
  <c r="N28" i="1" s="1"/>
  <c r="M25" i="1"/>
  <c r="N25" i="1" s="1"/>
  <c r="M21" i="1"/>
  <c r="N21" i="1" s="1"/>
  <c r="M58" i="1"/>
  <c r="N58" i="1" s="1"/>
  <c r="M44" i="1"/>
  <c r="N44" i="1" s="1"/>
  <c r="M34" i="1"/>
  <c r="N34" i="1" s="1"/>
  <c r="M26" i="1"/>
  <c r="N26" i="1" s="1"/>
  <c r="M37" i="1"/>
  <c r="N37" i="1" s="1"/>
  <c r="M23" i="1"/>
  <c r="N23" i="1" s="1"/>
  <c r="M48" i="1"/>
  <c r="N48" i="1" s="1"/>
  <c r="M19" i="1"/>
  <c r="N19" i="1" s="1"/>
  <c r="M30" i="1"/>
  <c r="N30" i="1" s="1"/>
  <c r="M38" i="1"/>
  <c r="N38" i="1" s="1"/>
  <c r="M31" i="1"/>
  <c r="N31" i="1" s="1"/>
  <c r="M29" i="1"/>
  <c r="N29" i="1" s="1"/>
  <c r="M24" i="1"/>
  <c r="N24" i="1" s="1"/>
  <c r="M49" i="1"/>
  <c r="N49" i="1" s="1"/>
  <c r="M42" i="1"/>
  <c r="N42" i="1" s="1"/>
  <c r="M33" i="1"/>
  <c r="N33" i="1" s="1"/>
  <c r="M45" i="1"/>
  <c r="N45" i="1" s="1"/>
  <c r="M36" i="1"/>
  <c r="N36" i="1" s="1"/>
  <c r="M22" i="1"/>
  <c r="N22" i="1" s="1"/>
  <c r="M27" i="1"/>
  <c r="N27" i="1" s="1"/>
  <c r="M51" i="1"/>
  <c r="N51" i="1" s="1"/>
  <c r="M50" i="1"/>
  <c r="N50" i="1" s="1"/>
  <c r="M56" i="1"/>
  <c r="N56" i="1" s="1"/>
  <c r="M52" i="1"/>
  <c r="N52" i="1" s="1"/>
  <c r="M55" i="1"/>
  <c r="N55" i="1" s="1"/>
  <c r="M54" i="1"/>
  <c r="N54" i="1" s="1"/>
  <c r="M53" i="1"/>
  <c r="N53" i="1" s="1"/>
</calcChain>
</file>

<file path=xl/sharedStrings.xml><?xml version="1.0" encoding="utf-8"?>
<sst xmlns="http://schemas.openxmlformats.org/spreadsheetml/2006/main" count="195" uniqueCount="142">
  <si>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</si>
  <si>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</si>
  <si>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</si>
  <si>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</si>
  <si>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</si>
  <si>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</si>
  <si>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</si>
  <si>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</si>
  <si>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</si>
  <si>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</si>
  <si>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</si>
  <si>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</si>
  <si>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</si>
  <si>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</si>
  <si>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</si>
  <si>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</si>
  <si>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</si>
  <si>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</si>
  <si>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</si>
  <si>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</si>
  <si>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</si>
  <si>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</si>
  <si>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</si>
  <si>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</si>
  <si>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</si>
  <si>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</si>
  <si>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</si>
  <si>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</si>
  <si>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</si>
  <si>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</si>
  <si>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262-23</t>
  </si>
  <si>
    <t>на оказание услуг по техническому обслуживанию и ремонту оргтехники</t>
  </si>
  <si>
    <t>модель аппарата (МФУ)</t>
  </si>
  <si>
    <t>1.1</t>
  </si>
  <si>
    <t>HP Laser Jet Pro M1536dnf RU</t>
  </si>
  <si>
    <t>1.2</t>
  </si>
  <si>
    <t>Kyocera TASKalfa 2200</t>
  </si>
  <si>
    <t>1.3</t>
  </si>
  <si>
    <t>Kyocera ECOSYS M2135dn</t>
  </si>
  <si>
    <t>1.4</t>
  </si>
  <si>
    <t>Lexmark MX317dn</t>
  </si>
  <si>
    <t>1.5</t>
  </si>
  <si>
    <t>Canon i-SENSYS MF4320d</t>
  </si>
  <si>
    <t>1.6</t>
  </si>
  <si>
    <t>Canon IR 1020</t>
  </si>
  <si>
    <t>1.7</t>
  </si>
  <si>
    <t>Xerox WorkCentre 3335DNI</t>
  </si>
  <si>
    <t>1.8</t>
  </si>
  <si>
    <t>KeoceraTASKalfa 220</t>
  </si>
  <si>
    <t>1.9</t>
  </si>
  <si>
    <t>Canon i-SENSYS MF421dw</t>
  </si>
  <si>
    <t>1.10</t>
  </si>
  <si>
    <t xml:space="preserve">HP Laser Jet Pro MFP M125ra </t>
  </si>
  <si>
    <t>1.11</t>
  </si>
  <si>
    <t>Canon MF443dw</t>
  </si>
  <si>
    <t>1.12</t>
  </si>
  <si>
    <t>Ricoh SP 220SNw</t>
  </si>
  <si>
    <t>1.13</t>
  </si>
  <si>
    <t>Kyocera FS-1020MFP</t>
  </si>
  <si>
    <t>1.14</t>
  </si>
  <si>
    <t>HP LaserJet Pro M227SDN</t>
  </si>
  <si>
    <t>1.15</t>
  </si>
  <si>
    <t>Pantum M7108 DN/RU</t>
  </si>
  <si>
    <t>1.16</t>
  </si>
  <si>
    <t>HP LaserJetPro M404n</t>
  </si>
  <si>
    <t>1.17</t>
  </si>
  <si>
    <t>Canon I-sensys LBP6030B</t>
  </si>
  <si>
    <t>1.18</t>
  </si>
  <si>
    <t>HP LaserJet P2035</t>
  </si>
  <si>
    <t>1.19</t>
  </si>
  <si>
    <t>HP LaserJetPro M203dn</t>
  </si>
  <si>
    <t>1.20</t>
  </si>
  <si>
    <t>HP LaserJetPro M104a</t>
  </si>
  <si>
    <t>1.21</t>
  </si>
  <si>
    <t>HP LaserJetPro M201dw</t>
  </si>
  <si>
    <t>1.22</t>
  </si>
  <si>
    <t>Матричный принтер Epson LX-300+</t>
  </si>
  <si>
    <t>модель аппарата (принтер)</t>
  </si>
  <si>
    <t>2.1</t>
  </si>
  <si>
    <t>Xerox Phaser 3330DNI</t>
  </si>
  <si>
    <t>2.2</t>
  </si>
  <si>
    <t>Keocera FS-1060DN</t>
  </si>
  <si>
    <t>2.3</t>
  </si>
  <si>
    <t>Pantum P2207</t>
  </si>
  <si>
    <t>2.4</t>
  </si>
  <si>
    <t>HP Pro 400 M401</t>
  </si>
  <si>
    <t>2.5</t>
  </si>
  <si>
    <t>HP LaserJet P1102</t>
  </si>
  <si>
    <t>2.6</t>
  </si>
  <si>
    <t>HP LaserJet P1018</t>
  </si>
  <si>
    <t>2.7</t>
  </si>
  <si>
    <t>LaserJet P1505</t>
  </si>
  <si>
    <t>2.8</t>
  </si>
  <si>
    <t>HP LaserJet P1020</t>
  </si>
  <si>
    <t>2.9</t>
  </si>
  <si>
    <t>HP Laser Jet Pro P1566</t>
  </si>
  <si>
    <t>2.10</t>
  </si>
  <si>
    <t>Canon i-sensys LBP 6020</t>
  </si>
  <si>
    <t>2.11</t>
  </si>
  <si>
    <t>HPLaserJetP1005</t>
  </si>
  <si>
    <t>2.12</t>
  </si>
  <si>
    <t>Epson L110</t>
  </si>
  <si>
    <t>2.13</t>
  </si>
  <si>
    <t>HP P1006</t>
  </si>
  <si>
    <t>2.14</t>
  </si>
  <si>
    <t>Kyocera P4040DN</t>
  </si>
  <si>
    <t>2.15</t>
  </si>
  <si>
    <t>Canon Pixma iP2840</t>
  </si>
  <si>
    <t>2.16</t>
  </si>
  <si>
    <t>HP Color LJPro M252</t>
  </si>
  <si>
    <t>2.17</t>
  </si>
  <si>
    <t>Epson L800</t>
  </si>
  <si>
    <t>2.18</t>
  </si>
  <si>
    <t>Canon LBP214dw</t>
  </si>
  <si>
    <t>2.19</t>
  </si>
  <si>
    <t>HP Laser Jet 1010</t>
  </si>
  <si>
    <t>2.20</t>
  </si>
  <si>
    <t>HP OfficeJet 202</t>
  </si>
  <si>
    <t>2.21</t>
  </si>
  <si>
    <t>Pantum BP5106DN/RU</t>
  </si>
  <si>
    <t>модель аппарата (сканер)</t>
  </si>
  <si>
    <t>3.1</t>
  </si>
  <si>
    <t>Canon P215</t>
  </si>
  <si>
    <t>3.2</t>
  </si>
  <si>
    <t>Canon DR-F120</t>
  </si>
  <si>
    <t>модель аппарата (ризограф)</t>
  </si>
  <si>
    <t>4.1</t>
  </si>
  <si>
    <t>Riso EZ571E</t>
  </si>
  <si>
    <t>модель аппарата (термопринтер)</t>
  </si>
  <si>
    <t>5.1</t>
  </si>
  <si>
    <t>Custom VKP-80 II</t>
  </si>
  <si>
    <t>5.2</t>
  </si>
  <si>
    <t>Posiflex Aura 8000</t>
  </si>
  <si>
    <t>5.3</t>
  </si>
  <si>
    <t xml:space="preserve">ZEBRA TLP 2824 Plus </t>
  </si>
  <si>
    <t>5.4</t>
  </si>
  <si>
    <t>TSC TE200</t>
  </si>
  <si>
    <t>Усл.ед.</t>
  </si>
  <si>
    <t>КП вх. 4019-10/23 от 11.10.2023</t>
  </si>
  <si>
    <t>КП вх. 4021-10/23 от 11.10.2023</t>
  </si>
  <si>
    <t>КП вх. 4020-10/23 от 11.10.2023</t>
  </si>
  <si>
    <t>Начальная (максимальная) цена договора устанавливается в размере  997290 (девятьсот девяносто семь тысяч двести девяносто) рублей 90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</si>
</sst>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2" fontId="1" fillId="0" borderId="0" xfId="0" applyNumberFormat="1" applyFont="1" applyFill="1" applyAlignment="1">
      <alignment horizontal="center" vertical="center" wrapText="1"/>
    </xf>
    <xf numFmtId="2" fontId="1" fillId="0" borderId="1" xfId="0" applyNumberFormat="1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5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topLeftCell="A49" zoomScale="85" zoomScaleNormal="85" zoomScalePageLayoutView="70" workbookViewId="0">
      <selection activeCell="P17" sqref="P17"/>
    </sheetView>
  </sheetViews>
  <sheetFormatPr defaultRowHeight="15" x14ac:dyDescent="0.25"/>
  <cols>
    <col min="1" max="1" width="9.140625" style="6"/>
    <col min="2" max="2" width="31.42578125" style="6" customWidth="1"/>
    <col min="3" max="4" width="9.140625" style="6"/>
    <col min="5" max="7" width="17.1406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22.140625" style="6" customWidth="1"/>
    <col min="15" max="15" width="13.28515625" style="1" customWidth="1"/>
    <col min="16" max="16" width="22.7109375" style="4" customWidth="1"/>
    <col min="17" max="17" width="9.140625" style="4"/>
    <col min="18" max="18" width="12.7109375" style="24" bestFit="1" customWidth="1"/>
    <col min="19" max="16384" width="9.140625" style="4"/>
  </cols>
  <sheetData>
    <row r="1" spans="1:18" x14ac:dyDescent="0.25">
      <c r="O1" s="29" t="s">
        <v>26</v>
      </c>
    </row>
    <row r="2" spans="1:18" x14ac:dyDescent="0.25">
      <c r="O2" s="29" t="s">
        <v>27</v>
      </c>
    </row>
    <row r="3" spans="1:18" x14ac:dyDescent="0.25">
      <c r="O3" s="29" t="s">
        <v>31</v>
      </c>
    </row>
    <row r="4" spans="1:18" x14ac:dyDescent="0.25">
      <c r="O4" s="29" t="s">
        <v>28</v>
      </c>
    </row>
    <row r="5" spans="1:18" x14ac:dyDescent="0.25">
      <c r="O5" s="29" t="s">
        <v>29</v>
      </c>
    </row>
    <row r="6" spans="1:18" x14ac:dyDescent="0.2">
      <c r="O6" s="30" t="s">
        <v>30</v>
      </c>
    </row>
    <row r="8" spans="1:18" x14ac:dyDescent="0.25">
      <c r="O8" s="2" t="s">
        <v>16</v>
      </c>
    </row>
    <row r="9" spans="1:18" x14ac:dyDescent="0.25">
      <c r="O9" s="3" t="s">
        <v>21</v>
      </c>
    </row>
    <row r="10" spans="1:18" x14ac:dyDescent="0.25">
      <c r="O10" s="3" t="s">
        <v>17</v>
      </c>
    </row>
    <row r="12" spans="1:18" x14ac:dyDescent="0.25">
      <c r="L12" s="12" t="s">
        <v>20</v>
      </c>
      <c r="M12" s="12"/>
      <c r="O12" s="1" t="s">
        <v>18</v>
      </c>
    </row>
    <row r="14" spans="1:18" x14ac:dyDescent="0.25">
      <c r="B14" s="12" t="s">
        <v>19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8" s="6" customFormat="1" ht="30" x14ac:dyDescent="0.25">
      <c r="A15" s="14" t="s">
        <v>14</v>
      </c>
      <c r="B15" s="15"/>
      <c r="C15" s="16">
        <f>SUMIF(O18:O72,"&gt;0")</f>
        <v>997290.9</v>
      </c>
      <c r="D15" s="15"/>
      <c r="E15" s="7" t="s">
        <v>139</v>
      </c>
      <c r="F15" s="7" t="s">
        <v>140</v>
      </c>
      <c r="G15" s="7" t="s">
        <v>138</v>
      </c>
      <c r="H15" s="5"/>
      <c r="I15" s="7"/>
      <c r="J15" s="7"/>
      <c r="K15" s="9"/>
      <c r="L15" s="9"/>
      <c r="M15" s="9"/>
      <c r="N15" s="9"/>
      <c r="O15" s="7"/>
      <c r="P15" s="27"/>
      <c r="R15" s="25"/>
    </row>
    <row r="16" spans="1:18" s="6" customFormat="1" x14ac:dyDescent="0.25">
      <c r="A16" s="19" t="s">
        <v>0</v>
      </c>
      <c r="B16" s="21" t="s">
        <v>1</v>
      </c>
      <c r="C16" s="19" t="s">
        <v>2</v>
      </c>
      <c r="D16" s="19"/>
      <c r="E16" s="7" t="s">
        <v>5</v>
      </c>
      <c r="F16" s="7" t="s">
        <v>7</v>
      </c>
      <c r="G16" s="7" t="s">
        <v>8</v>
      </c>
      <c r="H16" s="7" t="s">
        <v>22</v>
      </c>
      <c r="I16" s="7" t="s">
        <v>23</v>
      </c>
      <c r="J16" s="17" t="s">
        <v>15</v>
      </c>
      <c r="K16" s="19" t="s">
        <v>11</v>
      </c>
      <c r="L16" s="19" t="s">
        <v>12</v>
      </c>
      <c r="M16" s="19" t="s">
        <v>13</v>
      </c>
      <c r="N16" s="19" t="s">
        <v>9</v>
      </c>
      <c r="O16" s="13" t="s">
        <v>10</v>
      </c>
      <c r="R16" s="25"/>
    </row>
    <row r="17" spans="1:18" s="6" customFormat="1" ht="30" x14ac:dyDescent="0.25">
      <c r="A17" s="20"/>
      <c r="B17" s="22"/>
      <c r="C17" s="10" t="s">
        <v>3</v>
      </c>
      <c r="D17" s="10" t="s">
        <v>4</v>
      </c>
      <c r="E17" s="8" t="s">
        <v>6</v>
      </c>
      <c r="F17" s="8" t="s">
        <v>6</v>
      </c>
      <c r="G17" s="8" t="s">
        <v>6</v>
      </c>
      <c r="H17" s="7" t="s">
        <v>6</v>
      </c>
      <c r="I17" s="7" t="s">
        <v>6</v>
      </c>
      <c r="J17" s="18"/>
      <c r="K17" s="19"/>
      <c r="L17" s="19"/>
      <c r="M17" s="19"/>
      <c r="N17" s="19"/>
      <c r="O17" s="13"/>
      <c r="R17" s="25"/>
    </row>
    <row r="18" spans="1:18" s="6" customFormat="1" x14ac:dyDescent="0.25">
      <c r="A18" s="31">
        <v>1</v>
      </c>
      <c r="B18" s="32" t="s">
        <v>32</v>
      </c>
      <c r="C18" s="33"/>
      <c r="D18" s="34"/>
      <c r="E18" s="23"/>
      <c r="F18" s="23"/>
      <c r="G18" s="23"/>
      <c r="H18" s="35"/>
      <c r="I18" s="7"/>
      <c r="J18" s="7"/>
      <c r="K18" s="9"/>
      <c r="L18" s="36"/>
      <c r="M18" s="36"/>
      <c r="N18" s="9"/>
      <c r="O18" s="7"/>
      <c r="R18" s="25"/>
    </row>
    <row r="19" spans="1:18" s="6" customFormat="1" x14ac:dyDescent="0.25">
      <c r="A19" s="37" t="s">
        <v>33</v>
      </c>
      <c r="B19" s="38" t="s">
        <v>34</v>
      </c>
      <c r="C19" s="39" t="s">
        <v>137</v>
      </c>
      <c r="D19" s="34">
        <v>40</v>
      </c>
      <c r="E19" s="28">
        <v>899.1</v>
      </c>
      <c r="F19" s="28">
        <v>892.44</v>
      </c>
      <c r="G19" s="28">
        <v>905.76</v>
      </c>
      <c r="H19" s="35"/>
      <c r="I19" s="7"/>
      <c r="J19" s="7">
        <f>AVERAGE(E19:I19)</f>
        <v>899.1</v>
      </c>
      <c r="K19" s="9">
        <f t="shared" ref="K18:K49" si="0">COUNT(E19:I19)</f>
        <v>3</v>
      </c>
      <c r="L19" s="36">
        <f t="shared" ref="L18:L49" si="1">STDEV(E19:I19)</f>
        <v>6.6599999999999682</v>
      </c>
      <c r="M19" s="36">
        <f t="shared" ref="M18:M49" si="2">L19/J19*100</f>
        <v>0.74074074074073726</v>
      </c>
      <c r="N19" s="9" t="str">
        <f t="shared" ref="N18:N49" si="3">IF(M19&lt;33,"ОДНОРОДНЫЕ","НЕОДНОРОДНЫЕ")</f>
        <v>ОДНОРОДНЫЕ</v>
      </c>
      <c r="O19" s="7">
        <f t="shared" ref="O19:O72" si="4">D19*J19</f>
        <v>35964</v>
      </c>
      <c r="R19" s="25"/>
    </row>
    <row r="20" spans="1:18" s="6" customFormat="1" x14ac:dyDescent="0.25">
      <c r="A20" s="37" t="s">
        <v>35</v>
      </c>
      <c r="B20" s="38" t="s">
        <v>36</v>
      </c>
      <c r="C20" s="39" t="s">
        <v>137</v>
      </c>
      <c r="D20" s="34">
        <v>2</v>
      </c>
      <c r="E20" s="28">
        <v>899.1</v>
      </c>
      <c r="F20" s="28">
        <v>892.44</v>
      </c>
      <c r="G20" s="28">
        <v>905.76</v>
      </c>
      <c r="H20" s="35"/>
      <c r="I20" s="7"/>
      <c r="J20" s="7">
        <f t="shared" ref="J20:J49" si="5">AVERAGE(E20:I20)</f>
        <v>899.1</v>
      </c>
      <c r="K20" s="9">
        <f t="shared" si="0"/>
        <v>3</v>
      </c>
      <c r="L20" s="36">
        <f t="shared" si="1"/>
        <v>6.6599999999999682</v>
      </c>
      <c r="M20" s="36">
        <f t="shared" si="2"/>
        <v>0.74074074074073726</v>
      </c>
      <c r="N20" s="9" t="str">
        <f t="shared" si="3"/>
        <v>ОДНОРОДНЫЕ</v>
      </c>
      <c r="O20" s="7">
        <f t="shared" si="4"/>
        <v>1798.2</v>
      </c>
      <c r="R20" s="25"/>
    </row>
    <row r="21" spans="1:18" s="6" customFormat="1" x14ac:dyDescent="0.25">
      <c r="A21" s="37" t="s">
        <v>37</v>
      </c>
      <c r="B21" s="38" t="s">
        <v>38</v>
      </c>
      <c r="C21" s="39" t="s">
        <v>137</v>
      </c>
      <c r="D21" s="34">
        <v>2</v>
      </c>
      <c r="E21" s="28">
        <v>899.1</v>
      </c>
      <c r="F21" s="28">
        <v>892.44</v>
      </c>
      <c r="G21" s="28">
        <v>905.76</v>
      </c>
      <c r="H21" s="35"/>
      <c r="I21" s="7"/>
      <c r="J21" s="7">
        <f t="shared" si="5"/>
        <v>899.1</v>
      </c>
      <c r="K21" s="9">
        <f t="shared" si="0"/>
        <v>3</v>
      </c>
      <c r="L21" s="36">
        <f t="shared" si="1"/>
        <v>6.6599999999999682</v>
      </c>
      <c r="M21" s="36">
        <f t="shared" si="2"/>
        <v>0.74074074074073726</v>
      </c>
      <c r="N21" s="9" t="str">
        <f t="shared" si="3"/>
        <v>ОДНОРОДНЫЕ</v>
      </c>
      <c r="O21" s="7">
        <f t="shared" si="4"/>
        <v>1798.2</v>
      </c>
      <c r="R21" s="25"/>
    </row>
    <row r="22" spans="1:18" s="6" customFormat="1" x14ac:dyDescent="0.25">
      <c r="A22" s="37" t="s">
        <v>39</v>
      </c>
      <c r="B22" s="38" t="s">
        <v>40</v>
      </c>
      <c r="C22" s="39" t="s">
        <v>137</v>
      </c>
      <c r="D22" s="34">
        <v>20</v>
      </c>
      <c r="E22" s="28">
        <v>899.1</v>
      </c>
      <c r="F22" s="28">
        <v>892.44</v>
      </c>
      <c r="G22" s="28">
        <v>905.76</v>
      </c>
      <c r="H22" s="35"/>
      <c r="I22" s="7"/>
      <c r="J22" s="7">
        <f t="shared" si="5"/>
        <v>899.1</v>
      </c>
      <c r="K22" s="9">
        <f t="shared" si="0"/>
        <v>3</v>
      </c>
      <c r="L22" s="36">
        <f t="shared" si="1"/>
        <v>6.6599999999999682</v>
      </c>
      <c r="M22" s="36">
        <f t="shared" si="2"/>
        <v>0.74074074074073726</v>
      </c>
      <c r="N22" s="9" t="str">
        <f t="shared" si="3"/>
        <v>ОДНОРОДНЫЕ</v>
      </c>
      <c r="O22" s="7">
        <f t="shared" si="4"/>
        <v>17982</v>
      </c>
      <c r="R22" s="25"/>
    </row>
    <row r="23" spans="1:18" s="6" customFormat="1" x14ac:dyDescent="0.25">
      <c r="A23" s="37" t="s">
        <v>41</v>
      </c>
      <c r="B23" s="38" t="s">
        <v>42</v>
      </c>
      <c r="C23" s="39" t="s">
        <v>137</v>
      </c>
      <c r="D23" s="34">
        <v>2</v>
      </c>
      <c r="E23" s="28">
        <v>899.1</v>
      </c>
      <c r="F23" s="28">
        <v>892.44</v>
      </c>
      <c r="G23" s="28">
        <v>905.76</v>
      </c>
      <c r="H23" s="35"/>
      <c r="I23" s="7"/>
      <c r="J23" s="7">
        <f t="shared" si="5"/>
        <v>899.1</v>
      </c>
      <c r="K23" s="9">
        <f t="shared" si="0"/>
        <v>3</v>
      </c>
      <c r="L23" s="36">
        <f t="shared" si="1"/>
        <v>6.6599999999999682</v>
      </c>
      <c r="M23" s="36">
        <f t="shared" si="2"/>
        <v>0.74074074074073726</v>
      </c>
      <c r="N23" s="9" t="str">
        <f t="shared" si="3"/>
        <v>ОДНОРОДНЫЕ</v>
      </c>
      <c r="O23" s="7">
        <f t="shared" si="4"/>
        <v>1798.2</v>
      </c>
      <c r="R23" s="25"/>
    </row>
    <row r="24" spans="1:18" s="6" customFormat="1" x14ac:dyDescent="0.25">
      <c r="A24" s="37" t="s">
        <v>43</v>
      </c>
      <c r="B24" s="38" t="s">
        <v>44</v>
      </c>
      <c r="C24" s="39" t="s">
        <v>137</v>
      </c>
      <c r="D24" s="34">
        <v>4</v>
      </c>
      <c r="E24" s="28">
        <v>708.75</v>
      </c>
      <c r="F24" s="28">
        <v>703.5</v>
      </c>
      <c r="G24" s="28">
        <v>714</v>
      </c>
      <c r="H24" s="35"/>
      <c r="I24" s="7"/>
      <c r="J24" s="7">
        <f t="shared" si="5"/>
        <v>708.75</v>
      </c>
      <c r="K24" s="9">
        <f t="shared" si="0"/>
        <v>3</v>
      </c>
      <c r="L24" s="36">
        <f t="shared" si="1"/>
        <v>5.25</v>
      </c>
      <c r="M24" s="36">
        <f t="shared" si="2"/>
        <v>0.74074074074074081</v>
      </c>
      <c r="N24" s="9" t="str">
        <f t="shared" si="3"/>
        <v>ОДНОРОДНЫЕ</v>
      </c>
      <c r="O24" s="7">
        <f t="shared" si="4"/>
        <v>2835</v>
      </c>
      <c r="R24" s="25"/>
    </row>
    <row r="25" spans="1:18" s="6" customFormat="1" x14ac:dyDescent="0.25">
      <c r="A25" s="37" t="s">
        <v>45</v>
      </c>
      <c r="B25" s="38" t="s">
        <v>46</v>
      </c>
      <c r="C25" s="39" t="s">
        <v>137</v>
      </c>
      <c r="D25" s="34">
        <v>22</v>
      </c>
      <c r="E25" s="28">
        <v>899.1</v>
      </c>
      <c r="F25" s="28">
        <v>892.44</v>
      </c>
      <c r="G25" s="28">
        <v>905.76</v>
      </c>
      <c r="H25" s="35"/>
      <c r="I25" s="7"/>
      <c r="J25" s="7">
        <f t="shared" si="5"/>
        <v>899.1</v>
      </c>
      <c r="K25" s="9">
        <f t="shared" si="0"/>
        <v>3</v>
      </c>
      <c r="L25" s="36">
        <f t="shared" si="1"/>
        <v>6.6599999999999682</v>
      </c>
      <c r="M25" s="36">
        <f t="shared" si="2"/>
        <v>0.74074074074073726</v>
      </c>
      <c r="N25" s="9" t="str">
        <f t="shared" si="3"/>
        <v>ОДНОРОДНЫЕ</v>
      </c>
      <c r="O25" s="7">
        <f t="shared" si="4"/>
        <v>19780.2</v>
      </c>
      <c r="R25" s="25"/>
    </row>
    <row r="26" spans="1:18" s="6" customFormat="1" x14ac:dyDescent="0.25">
      <c r="A26" s="37" t="s">
        <v>47</v>
      </c>
      <c r="B26" s="38" t="s">
        <v>48</v>
      </c>
      <c r="C26" s="39" t="s">
        <v>137</v>
      </c>
      <c r="D26" s="34">
        <v>12</v>
      </c>
      <c r="E26" s="28">
        <v>708.75</v>
      </c>
      <c r="F26" s="28">
        <v>703.5</v>
      </c>
      <c r="G26" s="28">
        <v>714</v>
      </c>
      <c r="H26" s="35"/>
      <c r="I26" s="7"/>
      <c r="J26" s="7">
        <f t="shared" si="5"/>
        <v>708.75</v>
      </c>
      <c r="K26" s="9">
        <f t="shared" si="0"/>
        <v>3</v>
      </c>
      <c r="L26" s="36">
        <f t="shared" si="1"/>
        <v>5.25</v>
      </c>
      <c r="M26" s="36">
        <f t="shared" si="2"/>
        <v>0.74074074074074081</v>
      </c>
      <c r="N26" s="9" t="str">
        <f t="shared" si="3"/>
        <v>ОДНОРОДНЫЕ</v>
      </c>
      <c r="O26" s="7">
        <f t="shared" si="4"/>
        <v>8505</v>
      </c>
      <c r="R26" s="25"/>
    </row>
    <row r="27" spans="1:18" s="6" customFormat="1" x14ac:dyDescent="0.25">
      <c r="A27" s="37" t="s">
        <v>49</v>
      </c>
      <c r="B27" s="38" t="s">
        <v>50</v>
      </c>
      <c r="C27" s="39" t="s">
        <v>137</v>
      </c>
      <c r="D27" s="34">
        <v>28</v>
      </c>
      <c r="E27" s="28">
        <v>708.75</v>
      </c>
      <c r="F27" s="28">
        <v>703.5</v>
      </c>
      <c r="G27" s="28">
        <v>714</v>
      </c>
      <c r="H27" s="35"/>
      <c r="I27" s="7"/>
      <c r="J27" s="7">
        <f t="shared" si="5"/>
        <v>708.75</v>
      </c>
      <c r="K27" s="9">
        <f t="shared" si="0"/>
        <v>3</v>
      </c>
      <c r="L27" s="36">
        <f t="shared" si="1"/>
        <v>5.25</v>
      </c>
      <c r="M27" s="36">
        <f t="shared" si="2"/>
        <v>0.74074074074074081</v>
      </c>
      <c r="N27" s="9" t="str">
        <f t="shared" si="3"/>
        <v>ОДНОРОДНЫЕ</v>
      </c>
      <c r="O27" s="7">
        <f t="shared" si="4"/>
        <v>19845</v>
      </c>
      <c r="R27" s="25"/>
    </row>
    <row r="28" spans="1:18" s="6" customFormat="1" x14ac:dyDescent="0.25">
      <c r="A28" s="37" t="s">
        <v>51</v>
      </c>
      <c r="B28" s="38" t="s">
        <v>52</v>
      </c>
      <c r="C28" s="39" t="s">
        <v>137</v>
      </c>
      <c r="D28" s="34">
        <v>64</v>
      </c>
      <c r="E28" s="28">
        <v>708.75</v>
      </c>
      <c r="F28" s="28">
        <v>703.5</v>
      </c>
      <c r="G28" s="28">
        <v>714</v>
      </c>
      <c r="H28" s="35"/>
      <c r="I28" s="7"/>
      <c r="J28" s="7">
        <f t="shared" si="5"/>
        <v>708.75</v>
      </c>
      <c r="K28" s="9">
        <f t="shared" si="0"/>
        <v>3</v>
      </c>
      <c r="L28" s="36">
        <f t="shared" si="1"/>
        <v>5.25</v>
      </c>
      <c r="M28" s="36">
        <f t="shared" si="2"/>
        <v>0.74074074074074081</v>
      </c>
      <c r="N28" s="9" t="str">
        <f t="shared" si="3"/>
        <v>ОДНОРОДНЫЕ</v>
      </c>
      <c r="O28" s="7">
        <f t="shared" si="4"/>
        <v>45360</v>
      </c>
      <c r="R28" s="25"/>
    </row>
    <row r="29" spans="1:18" s="6" customFormat="1" x14ac:dyDescent="0.25">
      <c r="A29" s="37" t="s">
        <v>53</v>
      </c>
      <c r="B29" s="38" t="s">
        <v>54</v>
      </c>
      <c r="C29" s="39" t="s">
        <v>137</v>
      </c>
      <c r="D29" s="34">
        <v>2</v>
      </c>
      <c r="E29" s="28">
        <v>708.75</v>
      </c>
      <c r="F29" s="28">
        <v>703.5</v>
      </c>
      <c r="G29" s="28">
        <v>714</v>
      </c>
      <c r="H29" s="35"/>
      <c r="I29" s="7"/>
      <c r="J29" s="7">
        <f t="shared" si="5"/>
        <v>708.75</v>
      </c>
      <c r="K29" s="9">
        <f t="shared" si="0"/>
        <v>3</v>
      </c>
      <c r="L29" s="36">
        <f t="shared" si="1"/>
        <v>5.25</v>
      </c>
      <c r="M29" s="36">
        <f t="shared" si="2"/>
        <v>0.74074074074074081</v>
      </c>
      <c r="N29" s="9" t="str">
        <f t="shared" si="3"/>
        <v>ОДНОРОДНЫЕ</v>
      </c>
      <c r="O29" s="7">
        <f t="shared" si="4"/>
        <v>1417.5</v>
      </c>
      <c r="R29" s="25"/>
    </row>
    <row r="30" spans="1:18" s="6" customFormat="1" x14ac:dyDescent="0.25">
      <c r="A30" s="37" t="s">
        <v>55</v>
      </c>
      <c r="B30" s="38" t="s">
        <v>56</v>
      </c>
      <c r="C30" s="39" t="s">
        <v>137</v>
      </c>
      <c r="D30" s="34">
        <v>50</v>
      </c>
      <c r="E30" s="28">
        <v>708.75</v>
      </c>
      <c r="F30" s="28">
        <v>703.5</v>
      </c>
      <c r="G30" s="28">
        <v>714</v>
      </c>
      <c r="H30" s="35"/>
      <c r="I30" s="7"/>
      <c r="J30" s="7">
        <f t="shared" si="5"/>
        <v>708.75</v>
      </c>
      <c r="K30" s="9">
        <f t="shared" si="0"/>
        <v>3</v>
      </c>
      <c r="L30" s="36">
        <f t="shared" si="1"/>
        <v>5.25</v>
      </c>
      <c r="M30" s="36">
        <f t="shared" si="2"/>
        <v>0.74074074074074081</v>
      </c>
      <c r="N30" s="9" t="str">
        <f t="shared" si="3"/>
        <v>ОДНОРОДНЫЕ</v>
      </c>
      <c r="O30" s="7">
        <f t="shared" si="4"/>
        <v>35437.5</v>
      </c>
      <c r="R30" s="25"/>
    </row>
    <row r="31" spans="1:18" s="6" customFormat="1" x14ac:dyDescent="0.25">
      <c r="A31" s="37" t="s">
        <v>57</v>
      </c>
      <c r="B31" s="38" t="s">
        <v>58</v>
      </c>
      <c r="C31" s="39" t="s">
        <v>137</v>
      </c>
      <c r="D31" s="34">
        <v>10</v>
      </c>
      <c r="E31" s="28">
        <v>708.75</v>
      </c>
      <c r="F31" s="28">
        <v>703.5</v>
      </c>
      <c r="G31" s="28">
        <v>714</v>
      </c>
      <c r="H31" s="35"/>
      <c r="I31" s="7"/>
      <c r="J31" s="7">
        <f t="shared" si="5"/>
        <v>708.75</v>
      </c>
      <c r="K31" s="9">
        <f t="shared" si="0"/>
        <v>3</v>
      </c>
      <c r="L31" s="36">
        <f t="shared" si="1"/>
        <v>5.25</v>
      </c>
      <c r="M31" s="36">
        <f t="shared" si="2"/>
        <v>0.74074074074074081</v>
      </c>
      <c r="N31" s="9" t="str">
        <f t="shared" si="3"/>
        <v>ОДНОРОДНЫЕ</v>
      </c>
      <c r="O31" s="7">
        <f t="shared" si="4"/>
        <v>7087.5</v>
      </c>
      <c r="R31" s="25"/>
    </row>
    <row r="32" spans="1:18" s="6" customFormat="1" x14ac:dyDescent="0.25">
      <c r="A32" s="37" t="s">
        <v>59</v>
      </c>
      <c r="B32" s="38" t="s">
        <v>60</v>
      </c>
      <c r="C32" s="39" t="s">
        <v>137</v>
      </c>
      <c r="D32" s="34">
        <v>4</v>
      </c>
      <c r="E32" s="28">
        <v>708.75</v>
      </c>
      <c r="F32" s="28">
        <v>703.5</v>
      </c>
      <c r="G32" s="28">
        <v>714</v>
      </c>
      <c r="H32" s="35"/>
      <c r="I32" s="7"/>
      <c r="J32" s="7">
        <f t="shared" si="5"/>
        <v>708.75</v>
      </c>
      <c r="K32" s="9">
        <f t="shared" si="0"/>
        <v>3</v>
      </c>
      <c r="L32" s="36">
        <f t="shared" si="1"/>
        <v>5.25</v>
      </c>
      <c r="M32" s="36">
        <f t="shared" si="2"/>
        <v>0.74074074074074081</v>
      </c>
      <c r="N32" s="9" t="str">
        <f t="shared" si="3"/>
        <v>ОДНОРОДНЫЕ</v>
      </c>
      <c r="O32" s="7">
        <f t="shared" si="4"/>
        <v>2835</v>
      </c>
      <c r="R32" s="25"/>
    </row>
    <row r="33" spans="1:18" s="6" customFormat="1" x14ac:dyDescent="0.25">
      <c r="A33" s="37" t="s">
        <v>61</v>
      </c>
      <c r="B33" s="38" t="s">
        <v>62</v>
      </c>
      <c r="C33" s="39" t="s">
        <v>137</v>
      </c>
      <c r="D33" s="34">
        <v>16</v>
      </c>
      <c r="E33" s="28">
        <v>708.75</v>
      </c>
      <c r="F33" s="28">
        <v>703.5</v>
      </c>
      <c r="G33" s="28">
        <v>714</v>
      </c>
      <c r="H33" s="35"/>
      <c r="I33" s="7"/>
      <c r="J33" s="7">
        <f t="shared" si="5"/>
        <v>708.75</v>
      </c>
      <c r="K33" s="9">
        <f t="shared" si="0"/>
        <v>3</v>
      </c>
      <c r="L33" s="36">
        <f t="shared" si="1"/>
        <v>5.25</v>
      </c>
      <c r="M33" s="36">
        <f t="shared" si="2"/>
        <v>0.74074074074074081</v>
      </c>
      <c r="N33" s="9" t="str">
        <f t="shared" si="3"/>
        <v>ОДНОРОДНЫЕ</v>
      </c>
      <c r="O33" s="7">
        <f t="shared" si="4"/>
        <v>11340</v>
      </c>
      <c r="R33" s="25"/>
    </row>
    <row r="34" spans="1:18" s="6" customFormat="1" x14ac:dyDescent="0.25">
      <c r="A34" s="37" t="s">
        <v>63</v>
      </c>
      <c r="B34" s="38" t="s">
        <v>64</v>
      </c>
      <c r="C34" s="39" t="s">
        <v>137</v>
      </c>
      <c r="D34" s="34">
        <v>2</v>
      </c>
      <c r="E34" s="28">
        <v>708.75</v>
      </c>
      <c r="F34" s="28">
        <v>703.5</v>
      </c>
      <c r="G34" s="28">
        <v>714</v>
      </c>
      <c r="H34" s="35"/>
      <c r="I34" s="7"/>
      <c r="J34" s="7">
        <f t="shared" si="5"/>
        <v>708.75</v>
      </c>
      <c r="K34" s="9">
        <f t="shared" si="0"/>
        <v>3</v>
      </c>
      <c r="L34" s="36">
        <f t="shared" si="1"/>
        <v>5.25</v>
      </c>
      <c r="M34" s="36">
        <f t="shared" si="2"/>
        <v>0.74074074074074081</v>
      </c>
      <c r="N34" s="9" t="str">
        <f t="shared" si="3"/>
        <v>ОДНОРОДНЫЕ</v>
      </c>
      <c r="O34" s="7">
        <f t="shared" si="4"/>
        <v>1417.5</v>
      </c>
      <c r="R34" s="25"/>
    </row>
    <row r="35" spans="1:18" s="6" customFormat="1" x14ac:dyDescent="0.25">
      <c r="A35" s="37" t="s">
        <v>65</v>
      </c>
      <c r="B35" s="38" t="s">
        <v>66</v>
      </c>
      <c r="C35" s="39" t="s">
        <v>137</v>
      </c>
      <c r="D35" s="34">
        <v>2</v>
      </c>
      <c r="E35" s="28">
        <v>708.75</v>
      </c>
      <c r="F35" s="28">
        <v>703.5</v>
      </c>
      <c r="G35" s="28">
        <v>714</v>
      </c>
      <c r="H35" s="35"/>
      <c r="I35" s="7"/>
      <c r="J35" s="7">
        <f t="shared" si="5"/>
        <v>708.75</v>
      </c>
      <c r="K35" s="9">
        <f t="shared" si="0"/>
        <v>3</v>
      </c>
      <c r="L35" s="36">
        <f t="shared" si="1"/>
        <v>5.25</v>
      </c>
      <c r="M35" s="36">
        <f t="shared" si="2"/>
        <v>0.74074074074074081</v>
      </c>
      <c r="N35" s="9" t="str">
        <f t="shared" si="3"/>
        <v>ОДНОРОДНЫЕ</v>
      </c>
      <c r="O35" s="7">
        <f t="shared" si="4"/>
        <v>1417.5</v>
      </c>
      <c r="R35" s="25"/>
    </row>
    <row r="36" spans="1:18" s="6" customFormat="1" x14ac:dyDescent="0.25">
      <c r="A36" s="37" t="s">
        <v>67</v>
      </c>
      <c r="B36" s="38" t="s">
        <v>68</v>
      </c>
      <c r="C36" s="39" t="s">
        <v>137</v>
      </c>
      <c r="D36" s="34">
        <v>2</v>
      </c>
      <c r="E36" s="28">
        <v>708.75</v>
      </c>
      <c r="F36" s="28">
        <v>703.5</v>
      </c>
      <c r="G36" s="28">
        <v>714</v>
      </c>
      <c r="H36" s="35"/>
      <c r="I36" s="7"/>
      <c r="J36" s="7">
        <f t="shared" si="5"/>
        <v>708.75</v>
      </c>
      <c r="K36" s="9">
        <f t="shared" si="0"/>
        <v>3</v>
      </c>
      <c r="L36" s="36">
        <f t="shared" si="1"/>
        <v>5.25</v>
      </c>
      <c r="M36" s="36">
        <f t="shared" si="2"/>
        <v>0.74074074074074081</v>
      </c>
      <c r="N36" s="9" t="str">
        <f t="shared" si="3"/>
        <v>ОДНОРОДНЫЕ</v>
      </c>
      <c r="O36" s="7">
        <f t="shared" si="4"/>
        <v>1417.5</v>
      </c>
      <c r="R36" s="25"/>
    </row>
    <row r="37" spans="1:18" s="6" customFormat="1" x14ac:dyDescent="0.25">
      <c r="A37" s="37" t="s">
        <v>69</v>
      </c>
      <c r="B37" s="38" t="s">
        <v>70</v>
      </c>
      <c r="C37" s="39" t="s">
        <v>137</v>
      </c>
      <c r="D37" s="34">
        <v>4</v>
      </c>
      <c r="E37" s="28">
        <v>708.75</v>
      </c>
      <c r="F37" s="28">
        <v>703.5</v>
      </c>
      <c r="G37" s="28">
        <v>714</v>
      </c>
      <c r="H37" s="35"/>
      <c r="I37" s="7"/>
      <c r="J37" s="7">
        <f t="shared" si="5"/>
        <v>708.75</v>
      </c>
      <c r="K37" s="9">
        <f t="shared" si="0"/>
        <v>3</v>
      </c>
      <c r="L37" s="36">
        <f t="shared" si="1"/>
        <v>5.25</v>
      </c>
      <c r="M37" s="36">
        <f t="shared" si="2"/>
        <v>0.74074074074074081</v>
      </c>
      <c r="N37" s="9" t="str">
        <f t="shared" si="3"/>
        <v>ОДНОРОДНЫЕ</v>
      </c>
      <c r="O37" s="7">
        <f t="shared" si="4"/>
        <v>2835</v>
      </c>
      <c r="R37" s="25"/>
    </row>
    <row r="38" spans="1:18" s="6" customFormat="1" x14ac:dyDescent="0.25">
      <c r="A38" s="37" t="s">
        <v>71</v>
      </c>
      <c r="B38" s="38" t="s">
        <v>72</v>
      </c>
      <c r="C38" s="39" t="s">
        <v>137</v>
      </c>
      <c r="D38" s="34">
        <v>2</v>
      </c>
      <c r="E38" s="28">
        <v>708.75</v>
      </c>
      <c r="F38" s="28">
        <v>703.5</v>
      </c>
      <c r="G38" s="28">
        <v>714</v>
      </c>
      <c r="H38" s="35"/>
      <c r="I38" s="7"/>
      <c r="J38" s="7">
        <f t="shared" si="5"/>
        <v>708.75</v>
      </c>
      <c r="K38" s="9">
        <f t="shared" si="0"/>
        <v>3</v>
      </c>
      <c r="L38" s="36">
        <f t="shared" si="1"/>
        <v>5.25</v>
      </c>
      <c r="M38" s="36">
        <f t="shared" si="2"/>
        <v>0.74074074074074081</v>
      </c>
      <c r="N38" s="9" t="str">
        <f t="shared" si="3"/>
        <v>ОДНОРОДНЫЕ</v>
      </c>
      <c r="O38" s="7">
        <f t="shared" si="4"/>
        <v>1417.5</v>
      </c>
      <c r="R38" s="25"/>
    </row>
    <row r="39" spans="1:18" s="6" customFormat="1" x14ac:dyDescent="0.25">
      <c r="A39" s="37" t="s">
        <v>73</v>
      </c>
      <c r="B39" s="38" t="s">
        <v>74</v>
      </c>
      <c r="C39" s="39" t="s">
        <v>137</v>
      </c>
      <c r="D39" s="34">
        <v>2</v>
      </c>
      <c r="E39" s="28">
        <v>708.75</v>
      </c>
      <c r="F39" s="28">
        <v>703.5</v>
      </c>
      <c r="G39" s="28">
        <v>714</v>
      </c>
      <c r="H39" s="35"/>
      <c r="I39" s="7"/>
      <c r="J39" s="7">
        <f t="shared" si="5"/>
        <v>708.75</v>
      </c>
      <c r="K39" s="9">
        <f t="shared" si="0"/>
        <v>3</v>
      </c>
      <c r="L39" s="36">
        <f t="shared" si="1"/>
        <v>5.25</v>
      </c>
      <c r="M39" s="36">
        <f t="shared" si="2"/>
        <v>0.74074074074074081</v>
      </c>
      <c r="N39" s="9" t="str">
        <f t="shared" si="3"/>
        <v>ОДНОРОДНЫЕ</v>
      </c>
      <c r="O39" s="7">
        <f t="shared" si="4"/>
        <v>1417.5</v>
      </c>
      <c r="R39" s="25"/>
    </row>
    <row r="40" spans="1:18" s="6" customFormat="1" ht="30" x14ac:dyDescent="0.25">
      <c r="A40" s="37" t="s">
        <v>75</v>
      </c>
      <c r="B40" s="38" t="s">
        <v>76</v>
      </c>
      <c r="C40" s="39" t="s">
        <v>137</v>
      </c>
      <c r="D40" s="40">
        <v>4</v>
      </c>
      <c r="E40" s="28">
        <v>899.1</v>
      </c>
      <c r="F40" s="28">
        <v>703.5</v>
      </c>
      <c r="G40" s="28">
        <v>714</v>
      </c>
      <c r="H40" s="35"/>
      <c r="I40" s="7"/>
      <c r="J40" s="7">
        <f t="shared" si="5"/>
        <v>772.19999999999993</v>
      </c>
      <c r="K40" s="9">
        <f t="shared" si="0"/>
        <v>3</v>
      </c>
      <c r="L40" s="36">
        <f t="shared" si="1"/>
        <v>110.02395193774915</v>
      </c>
      <c r="M40" s="36">
        <f t="shared" si="2"/>
        <v>14.248116024054539</v>
      </c>
      <c r="N40" s="9" t="str">
        <f t="shared" si="3"/>
        <v>ОДНОРОДНЫЕ</v>
      </c>
      <c r="O40" s="7">
        <f t="shared" si="4"/>
        <v>3088.7999999999997</v>
      </c>
      <c r="R40" s="25"/>
    </row>
    <row r="41" spans="1:18" s="6" customFormat="1" x14ac:dyDescent="0.25">
      <c r="A41" s="31">
        <v>2</v>
      </c>
      <c r="B41" s="32" t="s">
        <v>77</v>
      </c>
      <c r="C41" s="39"/>
      <c r="D41" s="34"/>
      <c r="E41" s="23"/>
      <c r="F41" s="23"/>
      <c r="G41" s="23"/>
      <c r="H41" s="35"/>
      <c r="I41" s="7"/>
      <c r="J41" s="7"/>
      <c r="K41" s="9"/>
      <c r="L41" s="36"/>
      <c r="M41" s="36"/>
      <c r="N41" s="9"/>
      <c r="O41" s="7"/>
      <c r="R41" s="25"/>
    </row>
    <row r="42" spans="1:18" s="6" customFormat="1" x14ac:dyDescent="0.25">
      <c r="A42" s="37" t="s">
        <v>78</v>
      </c>
      <c r="B42" s="38" t="s">
        <v>79</v>
      </c>
      <c r="C42" s="39" t="s">
        <v>137</v>
      </c>
      <c r="D42" s="41">
        <v>36</v>
      </c>
      <c r="E42" s="28">
        <v>765.45</v>
      </c>
      <c r="F42" s="28">
        <v>759.78</v>
      </c>
      <c r="G42" s="28">
        <v>771.12</v>
      </c>
      <c r="H42" s="35"/>
      <c r="I42" s="7"/>
      <c r="J42" s="7">
        <f t="shared" si="5"/>
        <v>765.44999999999993</v>
      </c>
      <c r="K42" s="9">
        <f t="shared" si="0"/>
        <v>3</v>
      </c>
      <c r="L42" s="36">
        <f t="shared" si="1"/>
        <v>5.6700000000000159</v>
      </c>
      <c r="M42" s="36">
        <f t="shared" si="2"/>
        <v>0.74074074074074281</v>
      </c>
      <c r="N42" s="9" t="str">
        <f t="shared" si="3"/>
        <v>ОДНОРОДНЫЕ</v>
      </c>
      <c r="O42" s="7">
        <f t="shared" si="4"/>
        <v>27556.199999999997</v>
      </c>
      <c r="R42" s="25"/>
    </row>
    <row r="43" spans="1:18" s="6" customFormat="1" x14ac:dyDescent="0.25">
      <c r="A43" s="37" t="s">
        <v>80</v>
      </c>
      <c r="B43" s="38" t="s">
        <v>81</v>
      </c>
      <c r="C43" s="39" t="s">
        <v>137</v>
      </c>
      <c r="D43" s="41">
        <v>4</v>
      </c>
      <c r="E43" s="28">
        <v>899.1</v>
      </c>
      <c r="F43" s="28">
        <v>892.44</v>
      </c>
      <c r="G43" s="28">
        <v>905.76</v>
      </c>
      <c r="H43" s="35"/>
      <c r="I43" s="7"/>
      <c r="J43" s="7">
        <f t="shared" si="5"/>
        <v>899.1</v>
      </c>
      <c r="K43" s="9">
        <f t="shared" si="0"/>
        <v>3</v>
      </c>
      <c r="L43" s="36">
        <f t="shared" si="1"/>
        <v>6.6599999999999682</v>
      </c>
      <c r="M43" s="36">
        <f t="shared" si="2"/>
        <v>0.74074074074073726</v>
      </c>
      <c r="N43" s="9" t="str">
        <f t="shared" si="3"/>
        <v>ОДНОРОДНЫЕ</v>
      </c>
      <c r="O43" s="7">
        <f t="shared" si="4"/>
        <v>3596.4</v>
      </c>
      <c r="R43" s="25"/>
    </row>
    <row r="44" spans="1:18" s="6" customFormat="1" x14ac:dyDescent="0.25">
      <c r="A44" s="37" t="s">
        <v>82</v>
      </c>
      <c r="B44" s="38" t="s">
        <v>83</v>
      </c>
      <c r="C44" s="39" t="s">
        <v>137</v>
      </c>
      <c r="D44" s="41">
        <v>4</v>
      </c>
      <c r="E44" s="28">
        <v>899.1</v>
      </c>
      <c r="F44" s="28">
        <v>892.44</v>
      </c>
      <c r="G44" s="28">
        <v>905.76</v>
      </c>
      <c r="H44" s="35"/>
      <c r="I44" s="7"/>
      <c r="J44" s="7">
        <f t="shared" si="5"/>
        <v>899.1</v>
      </c>
      <c r="K44" s="9">
        <f t="shared" si="0"/>
        <v>3</v>
      </c>
      <c r="L44" s="36">
        <f t="shared" si="1"/>
        <v>6.6599999999999682</v>
      </c>
      <c r="M44" s="36">
        <f t="shared" si="2"/>
        <v>0.74074074074073726</v>
      </c>
      <c r="N44" s="9" t="str">
        <f t="shared" si="3"/>
        <v>ОДНОРОДНЫЕ</v>
      </c>
      <c r="O44" s="7">
        <f t="shared" si="4"/>
        <v>3596.4</v>
      </c>
      <c r="R44" s="25"/>
    </row>
    <row r="45" spans="1:18" s="6" customFormat="1" x14ac:dyDescent="0.25">
      <c r="A45" s="37" t="s">
        <v>84</v>
      </c>
      <c r="B45" s="38" t="s">
        <v>85</v>
      </c>
      <c r="C45" s="39" t="s">
        <v>137</v>
      </c>
      <c r="D45" s="41">
        <v>10</v>
      </c>
      <c r="E45" s="28">
        <v>899.1</v>
      </c>
      <c r="F45" s="28">
        <v>892.44</v>
      </c>
      <c r="G45" s="28">
        <v>905.76</v>
      </c>
      <c r="H45" s="35"/>
      <c r="I45" s="7"/>
      <c r="J45" s="7">
        <f t="shared" si="5"/>
        <v>899.1</v>
      </c>
      <c r="K45" s="9">
        <f t="shared" si="0"/>
        <v>3</v>
      </c>
      <c r="L45" s="36">
        <f t="shared" si="1"/>
        <v>6.6599999999999682</v>
      </c>
      <c r="M45" s="36">
        <f t="shared" si="2"/>
        <v>0.74074074074073726</v>
      </c>
      <c r="N45" s="9" t="str">
        <f t="shared" si="3"/>
        <v>ОДНОРОДНЫЕ</v>
      </c>
      <c r="O45" s="7">
        <f t="shared" si="4"/>
        <v>8991</v>
      </c>
      <c r="R45" s="25"/>
    </row>
    <row r="46" spans="1:18" s="6" customFormat="1" x14ac:dyDescent="0.25">
      <c r="A46" s="37" t="s">
        <v>86</v>
      </c>
      <c r="B46" s="38" t="s">
        <v>87</v>
      </c>
      <c r="C46" s="39" t="s">
        <v>137</v>
      </c>
      <c r="D46" s="41">
        <v>496</v>
      </c>
      <c r="E46" s="28">
        <v>708.75</v>
      </c>
      <c r="F46" s="28">
        <v>703.5</v>
      </c>
      <c r="G46" s="28">
        <v>714</v>
      </c>
      <c r="H46" s="35"/>
      <c r="I46" s="7"/>
      <c r="J46" s="7">
        <f t="shared" si="5"/>
        <v>708.75</v>
      </c>
      <c r="K46" s="9">
        <f t="shared" si="0"/>
        <v>3</v>
      </c>
      <c r="L46" s="36">
        <f t="shared" si="1"/>
        <v>5.25</v>
      </c>
      <c r="M46" s="36">
        <f t="shared" si="2"/>
        <v>0.74074074074074081</v>
      </c>
      <c r="N46" s="9" t="str">
        <f t="shared" si="3"/>
        <v>ОДНОРОДНЫЕ</v>
      </c>
      <c r="O46" s="7">
        <f t="shared" si="4"/>
        <v>351540</v>
      </c>
      <c r="R46" s="25"/>
    </row>
    <row r="47" spans="1:18" s="6" customFormat="1" x14ac:dyDescent="0.25">
      <c r="A47" s="37" t="s">
        <v>88</v>
      </c>
      <c r="B47" s="38" t="s">
        <v>89</v>
      </c>
      <c r="C47" s="39" t="s">
        <v>137</v>
      </c>
      <c r="D47" s="41">
        <v>28</v>
      </c>
      <c r="E47" s="28">
        <v>708.75</v>
      </c>
      <c r="F47" s="28">
        <v>703.5</v>
      </c>
      <c r="G47" s="28">
        <v>714</v>
      </c>
      <c r="H47" s="35"/>
      <c r="I47" s="7"/>
      <c r="J47" s="7">
        <f t="shared" si="5"/>
        <v>708.75</v>
      </c>
      <c r="K47" s="9">
        <f t="shared" si="0"/>
        <v>3</v>
      </c>
      <c r="L47" s="36">
        <f t="shared" si="1"/>
        <v>5.25</v>
      </c>
      <c r="M47" s="36">
        <f t="shared" si="2"/>
        <v>0.74074074074074081</v>
      </c>
      <c r="N47" s="9" t="str">
        <f t="shared" si="3"/>
        <v>ОДНОРОДНЫЕ</v>
      </c>
      <c r="O47" s="7">
        <f t="shared" si="4"/>
        <v>19845</v>
      </c>
      <c r="R47" s="25"/>
    </row>
    <row r="48" spans="1:18" s="6" customFormat="1" x14ac:dyDescent="0.25">
      <c r="A48" s="37" t="s">
        <v>90</v>
      </c>
      <c r="B48" s="38" t="s">
        <v>91</v>
      </c>
      <c r="C48" s="39" t="s">
        <v>137</v>
      </c>
      <c r="D48" s="41">
        <v>36</v>
      </c>
      <c r="E48" s="28">
        <v>708.75</v>
      </c>
      <c r="F48" s="28">
        <v>703.5</v>
      </c>
      <c r="G48" s="28">
        <v>714</v>
      </c>
      <c r="H48" s="35"/>
      <c r="I48" s="7"/>
      <c r="J48" s="7">
        <f t="shared" si="5"/>
        <v>708.75</v>
      </c>
      <c r="K48" s="9">
        <f t="shared" si="0"/>
        <v>3</v>
      </c>
      <c r="L48" s="36">
        <f t="shared" si="1"/>
        <v>5.25</v>
      </c>
      <c r="M48" s="36">
        <f t="shared" si="2"/>
        <v>0.74074074074074081</v>
      </c>
      <c r="N48" s="9" t="str">
        <f t="shared" si="3"/>
        <v>ОДНОРОДНЫЕ</v>
      </c>
      <c r="O48" s="7">
        <f t="shared" si="4"/>
        <v>25515</v>
      </c>
      <c r="R48" s="25"/>
    </row>
    <row r="49" spans="1:18" s="6" customFormat="1" x14ac:dyDescent="0.25">
      <c r="A49" s="37" t="s">
        <v>92</v>
      </c>
      <c r="B49" s="38" t="s">
        <v>93</v>
      </c>
      <c r="C49" s="39" t="s">
        <v>137</v>
      </c>
      <c r="D49" s="41">
        <v>28</v>
      </c>
      <c r="E49" s="28">
        <v>708.75</v>
      </c>
      <c r="F49" s="28">
        <v>703.5</v>
      </c>
      <c r="G49" s="28">
        <v>714</v>
      </c>
      <c r="H49" s="35"/>
      <c r="I49" s="7"/>
      <c r="J49" s="7">
        <f t="shared" si="5"/>
        <v>708.75</v>
      </c>
      <c r="K49" s="9">
        <f t="shared" si="0"/>
        <v>3</v>
      </c>
      <c r="L49" s="36">
        <f t="shared" si="1"/>
        <v>5.25</v>
      </c>
      <c r="M49" s="36">
        <f t="shared" si="2"/>
        <v>0.74074074074074081</v>
      </c>
      <c r="N49" s="9" t="str">
        <f t="shared" si="3"/>
        <v>ОДНОРОДНЫЕ</v>
      </c>
      <c r="O49" s="7">
        <f t="shared" si="4"/>
        <v>19845</v>
      </c>
      <c r="R49" s="25"/>
    </row>
    <row r="50" spans="1:18" s="6" customFormat="1" x14ac:dyDescent="0.25">
      <c r="A50" s="37" t="s">
        <v>94</v>
      </c>
      <c r="B50" s="38" t="s">
        <v>95</v>
      </c>
      <c r="C50" s="39" t="s">
        <v>137</v>
      </c>
      <c r="D50" s="41">
        <v>8</v>
      </c>
      <c r="E50" s="28">
        <v>708.75</v>
      </c>
      <c r="F50" s="28">
        <v>703.5</v>
      </c>
      <c r="G50" s="28">
        <v>714</v>
      </c>
      <c r="H50" s="35"/>
      <c r="I50" s="7"/>
      <c r="J50" s="7">
        <f t="shared" ref="J50:J62" si="6">AVERAGE(E50:I50)</f>
        <v>708.75</v>
      </c>
      <c r="K50" s="9">
        <f t="shared" ref="K50:K63" si="7">COUNT(E50:I50)</f>
        <v>3</v>
      </c>
      <c r="L50" s="36">
        <f t="shared" ref="L50:L63" si="8">STDEV(E50:I50)</f>
        <v>5.25</v>
      </c>
      <c r="M50" s="36">
        <f t="shared" ref="M50:M63" si="9">L50/J50*100</f>
        <v>0.74074074074074081</v>
      </c>
      <c r="N50" s="9" t="str">
        <f>IF(M50&lt;33,"ОДНОРОДНЫЕ","НЕОДНОРОДНЫЕ")</f>
        <v>ОДНОРОДНЫЕ</v>
      </c>
      <c r="O50" s="7">
        <f t="shared" si="4"/>
        <v>5670</v>
      </c>
      <c r="R50" s="25"/>
    </row>
    <row r="51" spans="1:18" s="6" customFormat="1" x14ac:dyDescent="0.25">
      <c r="A51" s="37" t="s">
        <v>96</v>
      </c>
      <c r="B51" s="38" t="s">
        <v>97</v>
      </c>
      <c r="C51" s="39" t="s">
        <v>137</v>
      </c>
      <c r="D51" s="41">
        <v>60</v>
      </c>
      <c r="E51" s="28">
        <v>708.75</v>
      </c>
      <c r="F51" s="28">
        <v>703.5</v>
      </c>
      <c r="G51" s="28">
        <v>714</v>
      </c>
      <c r="H51" s="35"/>
      <c r="I51" s="7"/>
      <c r="J51" s="7">
        <f t="shared" si="6"/>
        <v>708.75</v>
      </c>
      <c r="K51" s="9">
        <f t="shared" si="7"/>
        <v>3</v>
      </c>
      <c r="L51" s="36">
        <f t="shared" si="8"/>
        <v>5.25</v>
      </c>
      <c r="M51" s="36">
        <f t="shared" si="9"/>
        <v>0.74074074074074081</v>
      </c>
      <c r="N51" s="9" t="str">
        <f t="shared" ref="N51:N63" si="10">IF(M51&lt;33,"ОДНОРОДНЫЕ","НЕОДНОРОДНЫЕ")</f>
        <v>ОДНОРОДНЫЕ</v>
      </c>
      <c r="O51" s="7">
        <f t="shared" si="4"/>
        <v>42525</v>
      </c>
      <c r="R51" s="25"/>
    </row>
    <row r="52" spans="1:18" s="6" customFormat="1" x14ac:dyDescent="0.25">
      <c r="A52" s="37" t="s">
        <v>98</v>
      </c>
      <c r="B52" s="38" t="s">
        <v>99</v>
      </c>
      <c r="C52" s="39" t="s">
        <v>137</v>
      </c>
      <c r="D52" s="41">
        <v>32</v>
      </c>
      <c r="E52" s="28">
        <v>708.75</v>
      </c>
      <c r="F52" s="28">
        <v>703.5</v>
      </c>
      <c r="G52" s="28">
        <v>714</v>
      </c>
      <c r="H52" s="35"/>
      <c r="I52" s="7"/>
      <c r="J52" s="7">
        <f t="shared" si="6"/>
        <v>708.75</v>
      </c>
      <c r="K52" s="9">
        <f t="shared" si="7"/>
        <v>3</v>
      </c>
      <c r="L52" s="36">
        <f t="shared" si="8"/>
        <v>5.25</v>
      </c>
      <c r="M52" s="36">
        <f t="shared" si="9"/>
        <v>0.74074074074074081</v>
      </c>
      <c r="N52" s="9" t="str">
        <f t="shared" si="10"/>
        <v>ОДНОРОДНЫЕ</v>
      </c>
      <c r="O52" s="7">
        <f t="shared" si="4"/>
        <v>22680</v>
      </c>
      <c r="R52" s="25"/>
    </row>
    <row r="53" spans="1:18" s="6" customFormat="1" x14ac:dyDescent="0.25">
      <c r="A53" s="37" t="s">
        <v>100</v>
      </c>
      <c r="B53" s="38" t="s">
        <v>101</v>
      </c>
      <c r="C53" s="39" t="s">
        <v>137</v>
      </c>
      <c r="D53" s="41">
        <v>4</v>
      </c>
      <c r="E53" s="28">
        <v>899.1</v>
      </c>
      <c r="F53" s="28">
        <v>892.44</v>
      </c>
      <c r="G53" s="28">
        <v>905.76</v>
      </c>
      <c r="H53" s="35"/>
      <c r="I53" s="7"/>
      <c r="J53" s="7">
        <f t="shared" si="6"/>
        <v>899.1</v>
      </c>
      <c r="K53" s="9">
        <f t="shared" si="7"/>
        <v>3</v>
      </c>
      <c r="L53" s="36">
        <f t="shared" si="8"/>
        <v>6.6599999999999682</v>
      </c>
      <c r="M53" s="36">
        <f t="shared" si="9"/>
        <v>0.74074074074073726</v>
      </c>
      <c r="N53" s="9" t="str">
        <f t="shared" si="10"/>
        <v>ОДНОРОДНЫЕ</v>
      </c>
      <c r="O53" s="7">
        <f t="shared" si="4"/>
        <v>3596.4</v>
      </c>
      <c r="R53" s="25"/>
    </row>
    <row r="54" spans="1:18" s="6" customFormat="1" x14ac:dyDescent="0.25">
      <c r="A54" s="37" t="s">
        <v>102</v>
      </c>
      <c r="B54" s="38" t="s">
        <v>103</v>
      </c>
      <c r="C54" s="39" t="s">
        <v>137</v>
      </c>
      <c r="D54" s="41">
        <v>4</v>
      </c>
      <c r="E54" s="28">
        <v>708.75</v>
      </c>
      <c r="F54" s="28">
        <v>703.5</v>
      </c>
      <c r="G54" s="28">
        <v>714</v>
      </c>
      <c r="H54" s="35"/>
      <c r="I54" s="7"/>
      <c r="J54" s="7">
        <f t="shared" si="6"/>
        <v>708.75</v>
      </c>
      <c r="K54" s="9">
        <f t="shared" si="7"/>
        <v>3</v>
      </c>
      <c r="L54" s="36">
        <f t="shared" si="8"/>
        <v>5.25</v>
      </c>
      <c r="M54" s="36">
        <f t="shared" si="9"/>
        <v>0.74074074074074081</v>
      </c>
      <c r="N54" s="9" t="str">
        <f t="shared" si="10"/>
        <v>ОДНОРОДНЫЕ</v>
      </c>
      <c r="O54" s="7">
        <f t="shared" si="4"/>
        <v>2835</v>
      </c>
      <c r="R54" s="25"/>
    </row>
    <row r="55" spans="1:18" s="6" customFormat="1" x14ac:dyDescent="0.25">
      <c r="A55" s="37" t="s">
        <v>104</v>
      </c>
      <c r="B55" s="38" t="s">
        <v>105</v>
      </c>
      <c r="C55" s="39" t="s">
        <v>137</v>
      </c>
      <c r="D55" s="41">
        <v>2</v>
      </c>
      <c r="E55" s="28">
        <v>1294.6500000000001</v>
      </c>
      <c r="F55" s="28">
        <v>1285.06</v>
      </c>
      <c r="G55" s="28">
        <v>1304.24</v>
      </c>
      <c r="H55" s="35"/>
      <c r="I55" s="7"/>
      <c r="J55" s="7">
        <f t="shared" si="6"/>
        <v>1294.6499999999999</v>
      </c>
      <c r="K55" s="9">
        <f t="shared" si="7"/>
        <v>3</v>
      </c>
      <c r="L55" s="36">
        <f t="shared" si="8"/>
        <v>9.5900000000000318</v>
      </c>
      <c r="M55" s="36">
        <f t="shared" si="9"/>
        <v>0.74074074074074325</v>
      </c>
      <c r="N55" s="9" t="str">
        <f t="shared" si="10"/>
        <v>ОДНОРОДНЫЕ</v>
      </c>
      <c r="O55" s="7">
        <f t="shared" si="4"/>
        <v>2589.2999999999997</v>
      </c>
      <c r="R55" s="25"/>
    </row>
    <row r="56" spans="1:18" s="6" customFormat="1" x14ac:dyDescent="0.25">
      <c r="A56" s="37" t="s">
        <v>106</v>
      </c>
      <c r="B56" s="38" t="s">
        <v>107</v>
      </c>
      <c r="C56" s="39" t="s">
        <v>137</v>
      </c>
      <c r="D56" s="41">
        <v>4</v>
      </c>
      <c r="E56" s="28">
        <v>1294.6500000000001</v>
      </c>
      <c r="F56" s="28">
        <v>1285.06</v>
      </c>
      <c r="G56" s="28">
        <v>1304.24</v>
      </c>
      <c r="H56" s="35"/>
      <c r="I56" s="7"/>
      <c r="J56" s="7">
        <f t="shared" si="6"/>
        <v>1294.6499999999999</v>
      </c>
      <c r="K56" s="9">
        <f t="shared" si="7"/>
        <v>3</v>
      </c>
      <c r="L56" s="36">
        <f t="shared" si="8"/>
        <v>9.5900000000000318</v>
      </c>
      <c r="M56" s="36">
        <f t="shared" si="9"/>
        <v>0.74074074074074325</v>
      </c>
      <c r="N56" s="9" t="str">
        <f t="shared" si="10"/>
        <v>ОДНОРОДНЫЕ</v>
      </c>
      <c r="O56" s="7">
        <f t="shared" si="4"/>
        <v>5178.5999999999995</v>
      </c>
      <c r="R56" s="25"/>
    </row>
    <row r="57" spans="1:18" s="6" customFormat="1" x14ac:dyDescent="0.25">
      <c r="A57" s="37" t="s">
        <v>108</v>
      </c>
      <c r="B57" s="38" t="s">
        <v>109</v>
      </c>
      <c r="C57" s="39" t="s">
        <v>137</v>
      </c>
      <c r="D57" s="41">
        <v>8</v>
      </c>
      <c r="E57" s="28">
        <v>1294.6500000000001</v>
      </c>
      <c r="F57" s="28">
        <v>1285.06</v>
      </c>
      <c r="G57" s="28">
        <v>1304.24</v>
      </c>
      <c r="H57" s="42"/>
      <c r="I57" s="7"/>
      <c r="J57" s="7">
        <f t="shared" si="6"/>
        <v>1294.6499999999999</v>
      </c>
      <c r="K57" s="9">
        <f t="shared" si="7"/>
        <v>3</v>
      </c>
      <c r="L57" s="36">
        <f t="shared" si="8"/>
        <v>9.5900000000000318</v>
      </c>
      <c r="M57" s="36">
        <f t="shared" si="9"/>
        <v>0.74074074074074325</v>
      </c>
      <c r="N57" s="9" t="str">
        <f t="shared" si="10"/>
        <v>ОДНОРОДНЫЕ</v>
      </c>
      <c r="O57" s="7">
        <f t="shared" si="4"/>
        <v>10357.199999999999</v>
      </c>
      <c r="R57" s="25"/>
    </row>
    <row r="58" spans="1:18" s="6" customFormat="1" x14ac:dyDescent="0.25">
      <c r="A58" s="37" t="s">
        <v>110</v>
      </c>
      <c r="B58" s="38" t="s">
        <v>111</v>
      </c>
      <c r="C58" s="39" t="s">
        <v>137</v>
      </c>
      <c r="D58" s="41">
        <v>2</v>
      </c>
      <c r="E58" s="28">
        <v>1957.5</v>
      </c>
      <c r="F58" s="28">
        <v>1943</v>
      </c>
      <c r="G58" s="28">
        <v>1972</v>
      </c>
      <c r="H58" s="35"/>
      <c r="I58" s="7"/>
      <c r="J58" s="7">
        <f t="shared" si="6"/>
        <v>1957.5</v>
      </c>
      <c r="K58" s="9">
        <f t="shared" si="7"/>
        <v>3</v>
      </c>
      <c r="L58" s="36">
        <f t="shared" si="8"/>
        <v>14.5</v>
      </c>
      <c r="M58" s="36">
        <f t="shared" si="9"/>
        <v>0.74074074074074081</v>
      </c>
      <c r="N58" s="9" t="str">
        <f t="shared" si="10"/>
        <v>ОДНОРОДНЫЕ</v>
      </c>
      <c r="O58" s="7">
        <f t="shared" si="4"/>
        <v>3915</v>
      </c>
      <c r="R58" s="25"/>
    </row>
    <row r="59" spans="1:18" s="6" customFormat="1" x14ac:dyDescent="0.25">
      <c r="A59" s="37" t="s">
        <v>112</v>
      </c>
      <c r="B59" s="38" t="s">
        <v>113</v>
      </c>
      <c r="C59" s="39" t="s">
        <v>137</v>
      </c>
      <c r="D59" s="40">
        <v>108</v>
      </c>
      <c r="E59" s="28">
        <v>899.1</v>
      </c>
      <c r="F59" s="28">
        <v>892.44</v>
      </c>
      <c r="G59" s="28">
        <v>905.76</v>
      </c>
      <c r="H59" s="35"/>
      <c r="I59" s="7"/>
      <c r="J59" s="7">
        <f t="shared" si="6"/>
        <v>899.1</v>
      </c>
      <c r="K59" s="9">
        <f t="shared" si="7"/>
        <v>3</v>
      </c>
      <c r="L59" s="36">
        <f t="shared" si="8"/>
        <v>6.6599999999999682</v>
      </c>
      <c r="M59" s="36">
        <f t="shared" si="9"/>
        <v>0.74074074074073726</v>
      </c>
      <c r="N59" s="9" t="str">
        <f t="shared" si="10"/>
        <v>ОДНОРОДНЫЕ</v>
      </c>
      <c r="O59" s="7">
        <f t="shared" si="4"/>
        <v>97102.8</v>
      </c>
      <c r="R59" s="25"/>
    </row>
    <row r="60" spans="1:18" s="6" customFormat="1" x14ac:dyDescent="0.25">
      <c r="A60" s="37" t="s">
        <v>114</v>
      </c>
      <c r="B60" s="38" t="s">
        <v>115</v>
      </c>
      <c r="C60" s="39" t="s">
        <v>137</v>
      </c>
      <c r="D60" s="41">
        <v>28</v>
      </c>
      <c r="E60" s="28">
        <v>708.75</v>
      </c>
      <c r="F60" s="28">
        <v>703.5</v>
      </c>
      <c r="G60" s="28">
        <v>714</v>
      </c>
      <c r="H60" s="35"/>
      <c r="I60" s="7"/>
      <c r="J60" s="7">
        <f t="shared" si="6"/>
        <v>708.75</v>
      </c>
      <c r="K60" s="9">
        <f t="shared" si="7"/>
        <v>3</v>
      </c>
      <c r="L60" s="36">
        <f t="shared" si="8"/>
        <v>5.25</v>
      </c>
      <c r="M60" s="36">
        <f t="shared" si="9"/>
        <v>0.74074074074074081</v>
      </c>
      <c r="N60" s="9" t="str">
        <f t="shared" si="10"/>
        <v>ОДНОРОДНЫЕ</v>
      </c>
      <c r="O60" s="7">
        <f t="shared" si="4"/>
        <v>19845</v>
      </c>
      <c r="R60" s="25"/>
    </row>
    <row r="61" spans="1:18" s="6" customFormat="1" x14ac:dyDescent="0.25">
      <c r="A61" s="37" t="s">
        <v>116</v>
      </c>
      <c r="B61" s="38" t="s">
        <v>117</v>
      </c>
      <c r="C61" s="39" t="s">
        <v>137</v>
      </c>
      <c r="D61" s="41">
        <v>10</v>
      </c>
      <c r="E61" s="28">
        <v>899.1</v>
      </c>
      <c r="F61" s="28">
        <v>899.1</v>
      </c>
      <c r="G61" s="28">
        <v>899.1</v>
      </c>
      <c r="H61" s="35"/>
      <c r="I61" s="7"/>
      <c r="J61" s="7">
        <f t="shared" si="6"/>
        <v>899.1</v>
      </c>
      <c r="K61" s="9">
        <f t="shared" si="7"/>
        <v>3</v>
      </c>
      <c r="L61" s="36">
        <f t="shared" si="8"/>
        <v>0</v>
      </c>
      <c r="M61" s="36">
        <f t="shared" si="9"/>
        <v>0</v>
      </c>
      <c r="N61" s="9" t="str">
        <f t="shared" si="10"/>
        <v>ОДНОРОДНЫЕ</v>
      </c>
      <c r="O61" s="7">
        <f t="shared" si="4"/>
        <v>8991</v>
      </c>
      <c r="R61" s="25"/>
    </row>
    <row r="62" spans="1:18" s="6" customFormat="1" x14ac:dyDescent="0.25">
      <c r="A62" s="37" t="s">
        <v>118</v>
      </c>
      <c r="B62" s="38" t="s">
        <v>119</v>
      </c>
      <c r="C62" s="39" t="s">
        <v>137</v>
      </c>
      <c r="D62" s="41">
        <v>60</v>
      </c>
      <c r="E62" s="28">
        <v>899.1</v>
      </c>
      <c r="F62" s="28">
        <v>899.1</v>
      </c>
      <c r="G62" s="28">
        <v>899.1</v>
      </c>
      <c r="H62" s="35"/>
      <c r="I62" s="7"/>
      <c r="J62" s="7">
        <f t="shared" si="6"/>
        <v>899.1</v>
      </c>
      <c r="K62" s="9">
        <f t="shared" si="7"/>
        <v>3</v>
      </c>
      <c r="L62" s="36">
        <f t="shared" si="8"/>
        <v>0</v>
      </c>
      <c r="M62" s="36">
        <f t="shared" si="9"/>
        <v>0</v>
      </c>
      <c r="N62" s="9" t="str">
        <f t="shared" si="10"/>
        <v>ОДНОРОДНЫЕ</v>
      </c>
      <c r="O62" s="7">
        <f t="shared" si="4"/>
        <v>53946</v>
      </c>
      <c r="R62" s="25"/>
    </row>
    <row r="63" spans="1:18" s="6" customFormat="1" x14ac:dyDescent="0.25">
      <c r="A63" s="31">
        <v>3</v>
      </c>
      <c r="B63" s="32" t="s">
        <v>120</v>
      </c>
      <c r="C63" s="39"/>
      <c r="D63" s="34"/>
      <c r="E63" s="23"/>
      <c r="F63" s="23"/>
      <c r="G63" s="23"/>
      <c r="H63" s="35"/>
      <c r="I63" s="7"/>
      <c r="J63" s="7"/>
      <c r="K63" s="9"/>
      <c r="L63" s="36"/>
      <c r="M63" s="36"/>
      <c r="N63" s="9"/>
      <c r="O63" s="7"/>
      <c r="R63" s="25"/>
    </row>
    <row r="64" spans="1:18" s="6" customFormat="1" x14ac:dyDescent="0.25">
      <c r="A64" s="37" t="s">
        <v>121</v>
      </c>
      <c r="B64" s="38" t="s">
        <v>122</v>
      </c>
      <c r="C64" s="39" t="s">
        <v>137</v>
      </c>
      <c r="D64" s="41">
        <v>5</v>
      </c>
      <c r="E64" s="28">
        <v>405</v>
      </c>
      <c r="F64" s="28">
        <v>402</v>
      </c>
      <c r="G64" s="28">
        <v>408</v>
      </c>
      <c r="H64" s="35"/>
      <c r="I64" s="7"/>
      <c r="J64" s="7">
        <f t="shared" ref="J64:J72" si="11">AVERAGE(E64:I64)</f>
        <v>405</v>
      </c>
      <c r="K64" s="9">
        <f t="shared" ref="K64:K72" si="12">COUNT(E64:I64)</f>
        <v>3</v>
      </c>
      <c r="L64" s="36">
        <f t="shared" ref="L64:L72" si="13">STDEV(E64:I64)</f>
        <v>3</v>
      </c>
      <c r="M64" s="36">
        <f t="shared" ref="M64:M72" si="14">L64/J64*100</f>
        <v>0.74074074074074081</v>
      </c>
      <c r="N64" s="9" t="str">
        <f t="shared" ref="N64:N72" si="15">IF(M64&lt;33,"ОДНОРОДНЫЕ","НЕОДНОРОДНЫЕ")</f>
        <v>ОДНОРОДНЫЕ</v>
      </c>
      <c r="O64" s="7">
        <f t="shared" si="4"/>
        <v>2025</v>
      </c>
      <c r="R64" s="25"/>
    </row>
    <row r="65" spans="1:18" s="6" customFormat="1" x14ac:dyDescent="0.25">
      <c r="A65" s="37" t="s">
        <v>123</v>
      </c>
      <c r="B65" s="38" t="s">
        <v>124</v>
      </c>
      <c r="C65" s="39" t="s">
        <v>137</v>
      </c>
      <c r="D65" s="41">
        <v>1</v>
      </c>
      <c r="E65" s="28">
        <v>405</v>
      </c>
      <c r="F65" s="28">
        <v>402</v>
      </c>
      <c r="G65" s="28">
        <v>408</v>
      </c>
      <c r="H65" s="35"/>
      <c r="I65" s="7"/>
      <c r="J65" s="7">
        <f t="shared" si="11"/>
        <v>405</v>
      </c>
      <c r="K65" s="9">
        <f t="shared" si="12"/>
        <v>3</v>
      </c>
      <c r="L65" s="36">
        <f t="shared" si="13"/>
        <v>3</v>
      </c>
      <c r="M65" s="36">
        <f t="shared" si="14"/>
        <v>0.74074074074074081</v>
      </c>
      <c r="N65" s="9" t="str">
        <f t="shared" si="15"/>
        <v>ОДНОРОДНЫЕ</v>
      </c>
      <c r="O65" s="7">
        <f t="shared" si="4"/>
        <v>405</v>
      </c>
      <c r="R65" s="25"/>
    </row>
    <row r="66" spans="1:18" s="6" customFormat="1" x14ac:dyDescent="0.25">
      <c r="A66" s="31">
        <v>4</v>
      </c>
      <c r="B66" s="32" t="s">
        <v>125</v>
      </c>
      <c r="C66" s="39"/>
      <c r="D66" s="34"/>
      <c r="E66" s="23"/>
      <c r="F66" s="23"/>
      <c r="G66" s="23"/>
      <c r="H66" s="35"/>
      <c r="I66" s="7"/>
      <c r="J66" s="7"/>
      <c r="K66" s="9"/>
      <c r="L66" s="36"/>
      <c r="M66" s="36"/>
      <c r="N66" s="9"/>
      <c r="O66" s="7"/>
      <c r="R66" s="25"/>
    </row>
    <row r="67" spans="1:18" s="6" customFormat="1" x14ac:dyDescent="0.25">
      <c r="A67" s="37" t="s">
        <v>126</v>
      </c>
      <c r="B67" s="38" t="s">
        <v>127</v>
      </c>
      <c r="C67" s="39" t="s">
        <v>137</v>
      </c>
      <c r="D67" s="41">
        <v>2</v>
      </c>
      <c r="E67" s="28">
        <v>1620</v>
      </c>
      <c r="F67" s="28">
        <v>1608</v>
      </c>
      <c r="G67" s="28">
        <v>1632</v>
      </c>
      <c r="H67" s="35"/>
      <c r="I67" s="7"/>
      <c r="J67" s="7">
        <f t="shared" si="11"/>
        <v>1620</v>
      </c>
      <c r="K67" s="9">
        <f t="shared" si="12"/>
        <v>3</v>
      </c>
      <c r="L67" s="36">
        <f t="shared" si="13"/>
        <v>12</v>
      </c>
      <c r="M67" s="36">
        <f t="shared" si="14"/>
        <v>0.74074074074074081</v>
      </c>
      <c r="N67" s="9" t="str">
        <f t="shared" si="15"/>
        <v>ОДНОРОДНЫЕ</v>
      </c>
      <c r="O67" s="7">
        <f t="shared" si="4"/>
        <v>3240</v>
      </c>
      <c r="R67" s="25"/>
    </row>
    <row r="68" spans="1:18" s="6" customFormat="1" ht="28.5" x14ac:dyDescent="0.25">
      <c r="A68" s="31">
        <v>5</v>
      </c>
      <c r="B68" s="32" t="s">
        <v>128</v>
      </c>
      <c r="C68" s="39"/>
      <c r="D68" s="34"/>
      <c r="E68" s="23"/>
      <c r="F68" s="23"/>
      <c r="G68" s="23"/>
      <c r="H68" s="35"/>
      <c r="I68" s="7"/>
      <c r="J68" s="7"/>
      <c r="K68" s="9"/>
      <c r="L68" s="36"/>
      <c r="M68" s="36"/>
      <c r="N68" s="9"/>
      <c r="O68" s="7"/>
      <c r="R68" s="25"/>
    </row>
    <row r="69" spans="1:18" s="6" customFormat="1" x14ac:dyDescent="0.25">
      <c r="A69" s="37" t="s">
        <v>129</v>
      </c>
      <c r="B69" s="38" t="s">
        <v>130</v>
      </c>
      <c r="C69" s="39" t="s">
        <v>137</v>
      </c>
      <c r="D69" s="41">
        <v>4</v>
      </c>
      <c r="E69" s="28">
        <v>405</v>
      </c>
      <c r="F69" s="28">
        <v>402</v>
      </c>
      <c r="G69" s="28">
        <v>408</v>
      </c>
      <c r="H69" s="35"/>
      <c r="I69" s="7"/>
      <c r="J69" s="7">
        <f t="shared" si="11"/>
        <v>405</v>
      </c>
      <c r="K69" s="9">
        <f t="shared" si="12"/>
        <v>3</v>
      </c>
      <c r="L69" s="36">
        <f t="shared" si="13"/>
        <v>3</v>
      </c>
      <c r="M69" s="36">
        <f t="shared" si="14"/>
        <v>0.74074074074074081</v>
      </c>
      <c r="N69" s="9" t="str">
        <f t="shared" si="15"/>
        <v>ОДНОРОДНЫЕ</v>
      </c>
      <c r="O69" s="7">
        <f t="shared" si="4"/>
        <v>1620</v>
      </c>
      <c r="R69" s="25"/>
    </row>
    <row r="70" spans="1:18" s="6" customFormat="1" x14ac:dyDescent="0.25">
      <c r="A70" s="37" t="s">
        <v>131</v>
      </c>
      <c r="B70" s="38" t="s">
        <v>132</v>
      </c>
      <c r="C70" s="39" t="s">
        <v>137</v>
      </c>
      <c r="D70" s="43">
        <v>28</v>
      </c>
      <c r="E70" s="28">
        <v>405</v>
      </c>
      <c r="F70" s="28">
        <v>402</v>
      </c>
      <c r="G70" s="28">
        <v>408</v>
      </c>
      <c r="H70" s="35"/>
      <c r="I70" s="7"/>
      <c r="J70" s="7">
        <f t="shared" si="11"/>
        <v>405</v>
      </c>
      <c r="K70" s="9">
        <f t="shared" si="12"/>
        <v>3</v>
      </c>
      <c r="L70" s="36">
        <f t="shared" si="13"/>
        <v>3</v>
      </c>
      <c r="M70" s="36">
        <f t="shared" si="14"/>
        <v>0.74074074074074081</v>
      </c>
      <c r="N70" s="9" t="str">
        <f t="shared" si="15"/>
        <v>ОДНОРОДНЫЕ</v>
      </c>
      <c r="O70" s="7">
        <f t="shared" si="4"/>
        <v>11340</v>
      </c>
      <c r="R70" s="25"/>
    </row>
    <row r="71" spans="1:18" s="6" customFormat="1" x14ac:dyDescent="0.25">
      <c r="A71" s="37" t="s">
        <v>133</v>
      </c>
      <c r="B71" s="38" t="s">
        <v>134</v>
      </c>
      <c r="C71" s="39" t="s">
        <v>137</v>
      </c>
      <c r="D71" s="41">
        <v>20</v>
      </c>
      <c r="E71" s="28">
        <v>405</v>
      </c>
      <c r="F71" s="28">
        <v>402</v>
      </c>
      <c r="G71" s="28">
        <v>408</v>
      </c>
      <c r="H71" s="35"/>
      <c r="I71" s="7"/>
      <c r="J71" s="7">
        <f t="shared" si="11"/>
        <v>405</v>
      </c>
      <c r="K71" s="9">
        <f t="shared" si="12"/>
        <v>3</v>
      </c>
      <c r="L71" s="36">
        <f t="shared" si="13"/>
        <v>3</v>
      </c>
      <c r="M71" s="36">
        <f t="shared" si="14"/>
        <v>0.74074074074074081</v>
      </c>
      <c r="N71" s="9" t="str">
        <f t="shared" si="15"/>
        <v>ОДНОРОДНЫЕ</v>
      </c>
      <c r="O71" s="7">
        <f t="shared" si="4"/>
        <v>8100</v>
      </c>
      <c r="R71" s="25"/>
    </row>
    <row r="72" spans="1:18" s="6" customFormat="1" x14ac:dyDescent="0.25">
      <c r="A72" s="37" t="s">
        <v>135</v>
      </c>
      <c r="B72" s="38" t="s">
        <v>136</v>
      </c>
      <c r="C72" s="39" t="s">
        <v>137</v>
      </c>
      <c r="D72" s="43">
        <v>10</v>
      </c>
      <c r="E72" s="28">
        <v>405</v>
      </c>
      <c r="F72" s="28">
        <v>405</v>
      </c>
      <c r="G72" s="28">
        <v>405</v>
      </c>
      <c r="H72" s="35"/>
      <c r="I72" s="7"/>
      <c r="J72" s="7">
        <f t="shared" si="11"/>
        <v>405</v>
      </c>
      <c r="K72" s="9">
        <f t="shared" si="12"/>
        <v>3</v>
      </c>
      <c r="L72" s="36">
        <f t="shared" si="13"/>
        <v>0</v>
      </c>
      <c r="M72" s="36">
        <f t="shared" si="14"/>
        <v>0</v>
      </c>
      <c r="N72" s="9" t="str">
        <f t="shared" si="15"/>
        <v>ОДНОРОДНЫЕ</v>
      </c>
      <c r="O72" s="7">
        <f t="shared" si="4"/>
        <v>4050</v>
      </c>
      <c r="R72" s="25"/>
    </row>
    <row r="73" spans="1:18" x14ac:dyDescent="0.25">
      <c r="A73" s="44"/>
      <c r="B73" s="45"/>
      <c r="C73" s="9"/>
      <c r="D73" s="46"/>
      <c r="E73" s="47">
        <f>SUMPRODUCT($D$18:$D$72,E18:E72)</f>
        <v>997798.5</v>
      </c>
      <c r="F73" s="48">
        <f>SUMPRODUCT($D$18:$D$72,F18:F72)</f>
        <v>990147.84</v>
      </c>
      <c r="G73" s="48">
        <f>SUMPRODUCT($D$18:$D$72,G18:G72)</f>
        <v>1003926.36</v>
      </c>
      <c r="H73" s="49"/>
      <c r="I73" s="50"/>
      <c r="J73" s="7"/>
      <c r="K73" s="9"/>
      <c r="L73" s="36"/>
      <c r="M73" s="36"/>
      <c r="N73" s="9"/>
      <c r="O73" s="7"/>
    </row>
    <row r="76" spans="1:18" x14ac:dyDescent="0.25">
      <c r="A76" s="11" t="s">
        <v>25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8" ht="15" customHeight="1" x14ac:dyDescent="0.25">
      <c r="A77" s="11" t="s">
        <v>24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8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4"/>
    </row>
    <row r="79" spans="1:18" s="6" customFormat="1" ht="15" customHeight="1" x14ac:dyDescent="0.25">
      <c r="A79" s="26" t="s">
        <v>141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R79" s="25"/>
    </row>
  </sheetData>
  <mergeCells count="17">
    <mergeCell ref="A78:N78"/>
    <mergeCell ref="A77:O77"/>
    <mergeCell ref="A79:O79"/>
    <mergeCell ref="A76:O76"/>
    <mergeCell ref="L12:M12"/>
    <mergeCell ref="B14:N14"/>
    <mergeCell ref="O16:O17"/>
    <mergeCell ref="A15:B15"/>
    <mergeCell ref="C15:D15"/>
    <mergeCell ref="J16:J17"/>
    <mergeCell ref="K16:K17"/>
    <mergeCell ref="L16:L17"/>
    <mergeCell ref="M16:M17"/>
    <mergeCell ref="N16:N17"/>
    <mergeCell ref="A16:A17"/>
    <mergeCell ref="C16:D16"/>
    <mergeCell ref="B16:B17"/>
  </mergeCells>
  <conditionalFormatting sqref="N18:N73">
    <cfRule type="containsText" dxfId="5" priority="16" operator="containsText" text="НЕ">
      <formula>NOT(ISERROR(SEARCH("НЕ",N18)))</formula>
    </cfRule>
    <cfRule type="containsText" dxfId="4" priority="17" operator="containsText" text="ОДНОРОДНЫЕ">
      <formula>NOT(ISERROR(SEARCH("ОДНОРОДНЫЕ",N18)))</formula>
    </cfRule>
    <cfRule type="containsText" dxfId="3" priority="18" operator="containsText" text="НЕОДНОРОДНЫЕ">
      <formula>NOT(ISERROR(SEARCH("НЕОДНОРОДНЫЕ",N18)))</formula>
    </cfRule>
  </conditionalFormatting>
  <conditionalFormatting sqref="N18:N73">
    <cfRule type="containsText" dxfId="2" priority="13" operator="containsText" text="НЕОДНОРОДНЫЕ">
      <formula>NOT(ISERROR(SEARCH("НЕОДНОРОДНЫЕ",N18)))</formula>
    </cfRule>
    <cfRule type="containsText" dxfId="1" priority="14" operator="containsText" text="ОДНОРОДНЫЕ">
      <formula>NOT(ISERROR(SEARCH("ОДНОРОДНЫЕ",N18)))</formula>
    </cfRule>
    <cfRule type="containsText" dxfId="0" priority="15" operator="containsText" text="НЕОДНОРОДНЫЕ">
      <formula>NOT(ISERROR(SEARCH("НЕОДНОРОДНЫЕ",N18)))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2023-11-09T06:17:09Z</dcterms:modified>
</cp:coreProperties>
</file>