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E24" i="1" l="1"/>
  <c r="F24" i="1"/>
  <c r="H20" i="1" l="1"/>
  <c r="M20" i="1" s="1"/>
  <c r="I20" i="1"/>
  <c r="J20" i="1"/>
  <c r="H21" i="1"/>
  <c r="M21" i="1" s="1"/>
  <c r="I21" i="1"/>
  <c r="J21" i="1"/>
  <c r="H22" i="1"/>
  <c r="M22" i="1" s="1"/>
  <c r="I22" i="1"/>
  <c r="J22" i="1"/>
  <c r="H23" i="1"/>
  <c r="M23" i="1" s="1"/>
  <c r="I23" i="1"/>
  <c r="J23" i="1"/>
  <c r="K21" i="1" l="1"/>
  <c r="L21" i="1" s="1"/>
  <c r="K22" i="1"/>
  <c r="L22" i="1" s="1"/>
  <c r="M24" i="1"/>
  <c r="K23" i="1"/>
  <c r="L23" i="1" s="1"/>
  <c r="K20" i="1"/>
  <c r="L20" i="1" s="1"/>
</calcChain>
</file>

<file path=xl/sharedStrings.xml><?xml version="1.0" encoding="utf-8"?>
<sst xmlns="http://schemas.openxmlformats.org/spreadsheetml/2006/main" count="44" uniqueCount="40">
  <si>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</si>
  <si>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</si>
  <si>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</si>
  <si>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</si>
  <si>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</si>
  <si>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</si>
  <si>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</si>
  <si>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</si>
  <si>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</si>
  <si>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</si>
  <si>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</si>
  <si>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</si>
  <si>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</si>
  <si>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</si>
  <si>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</si>
  <si>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</si>
  <si>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</si>
  <si>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</si>
  <si>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</si>
  <si>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</si>
  <si>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</si>
  <si>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</si>
  <si>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</si>
  <si>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</si>
  <si>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</si>
  <si>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Туалетная бумага без втулки</t>
  </si>
  <si>
    <t>Одноразовые бумажные покрытия на унитаз</t>
  </si>
  <si>
    <t>Салфетки бумажные</t>
  </si>
  <si>
    <t>рул</t>
  </si>
  <si>
    <t>уп</t>
  </si>
  <si>
    <t>Источник № 1</t>
  </si>
  <si>
    <t>Источник № 2</t>
  </si>
  <si>
    <t>Источник № 3</t>
  </si>
  <si>
    <t>Исходя из имеющегося у Заказчика объёма финансового обеспечения для осуществления закупки НМЦД устанавливается в размере 439600 руб. (четыреста тридцать девять тысяч шестьсот рублей 00 копеек)</t>
  </si>
  <si>
    <t>№ 070-23</t>
  </si>
  <si>
    <t>на поставку изделий санитарно-гигиенического назначения</t>
  </si>
  <si>
    <t>Туалетная бумага с втулкой для использования в диспенсерах Tork Т2</t>
  </si>
  <si>
    <t>вх. № 957-03/23 от 02.03.2023</t>
  </si>
  <si>
    <t>вх. № 958-03/23 от 02.03.2023</t>
  </si>
  <si>
    <t>вх. № 959-03/23 от 02.03.2023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</si>
</sst>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85" zoomScaleNormal="85" zoomScalePageLayoutView="70" workbookViewId="0">
      <selection activeCell="E17" sqref="E17:G17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10.7109375" style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4.710937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6" width="10.7109375" style="1" bestFit="1" customWidth="1"/>
    <col min="17" max="17" width="11.7109375" style="1" bestFit="1" customWidth="1"/>
    <col min="18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21</v>
      </c>
    </row>
    <row r="2" spans="1:13" ht="14.45" customHeight="1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22</v>
      </c>
    </row>
    <row r="3" spans="1:13" x14ac:dyDescent="0.25">
      <c r="A3" s="7"/>
      <c r="B3" s="7"/>
      <c r="C3" s="7"/>
      <c r="D3" s="7"/>
      <c r="E3" s="3"/>
      <c r="F3" s="3"/>
      <c r="G3" s="33" t="s">
        <v>35</v>
      </c>
      <c r="H3" s="33"/>
      <c r="I3" s="33"/>
      <c r="J3" s="33"/>
      <c r="K3" s="33"/>
      <c r="L3" s="33"/>
      <c r="M3" s="33"/>
    </row>
    <row r="4" spans="1:13" x14ac:dyDescent="0.25">
      <c r="A4" s="7"/>
      <c r="B4" s="7"/>
      <c r="C4" s="7"/>
      <c r="D4" s="7"/>
      <c r="E4" s="3"/>
      <c r="F4" s="3"/>
      <c r="G4" s="3"/>
      <c r="H4" s="3"/>
      <c r="I4" s="7"/>
      <c r="J4" s="7"/>
      <c r="K4" s="7"/>
      <c r="L4" s="7"/>
      <c r="M4" s="8" t="s">
        <v>24</v>
      </c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8" t="s">
        <v>23</v>
      </c>
    </row>
    <row r="6" spans="1:13" ht="14.45" customHeight="1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8" t="s">
        <v>34</v>
      </c>
    </row>
    <row r="7" spans="1:13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3"/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5" t="s">
        <v>13</v>
      </c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6" t="s">
        <v>18</v>
      </c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7"/>
      <c r="K10" s="7"/>
      <c r="L10" s="7"/>
      <c r="M10" s="6" t="s">
        <v>14</v>
      </c>
    </row>
    <row r="11" spans="1:13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3"/>
    </row>
    <row r="12" spans="1:13" ht="28.9" customHeight="1" x14ac:dyDescent="0.25">
      <c r="A12" s="7"/>
      <c r="B12" s="7"/>
      <c r="C12" s="7"/>
      <c r="D12" s="7"/>
      <c r="E12" s="3"/>
      <c r="F12" s="3"/>
      <c r="G12" s="3"/>
      <c r="H12" s="3"/>
      <c r="I12" s="7"/>
      <c r="J12" s="37" t="s">
        <v>17</v>
      </c>
      <c r="K12" s="37"/>
      <c r="L12" s="7"/>
      <c r="M12" s="3" t="s">
        <v>15</v>
      </c>
    </row>
    <row r="13" spans="1:13" ht="18.75" x14ac:dyDescent="0.25">
      <c r="A13" s="7"/>
      <c r="B13" s="7"/>
      <c r="C13" s="7"/>
      <c r="D13" s="7"/>
      <c r="E13" s="3"/>
      <c r="F13" s="3"/>
      <c r="G13" s="3"/>
      <c r="H13" s="3"/>
      <c r="I13" s="7"/>
      <c r="J13" s="7"/>
      <c r="K13" s="7"/>
      <c r="L13" s="7"/>
      <c r="M13" s="4"/>
    </row>
    <row r="14" spans="1:13" ht="18.75" x14ac:dyDescent="0.25">
      <c r="A14" s="7"/>
      <c r="B14" s="37" t="s">
        <v>16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4"/>
    </row>
    <row r="15" spans="1:13" hidden="1" x14ac:dyDescent="0.25">
      <c r="A15" s="7"/>
      <c r="B15" s="7"/>
      <c r="C15" s="7"/>
      <c r="D15" s="7"/>
      <c r="E15" s="3"/>
      <c r="F15" s="3"/>
      <c r="G15" s="3"/>
      <c r="H15" s="3"/>
      <c r="I15" s="7"/>
      <c r="J15" s="7"/>
      <c r="K15" s="7"/>
      <c r="L15" s="7"/>
      <c r="M15" s="3"/>
    </row>
    <row r="16" spans="1:13" x14ac:dyDescent="0.25">
      <c r="A16" s="7"/>
      <c r="B16" s="7"/>
      <c r="C16" s="7"/>
      <c r="D16" s="7"/>
      <c r="E16" s="3"/>
      <c r="F16" s="3"/>
      <c r="G16" s="3"/>
      <c r="H16" s="3"/>
      <c r="I16" s="7"/>
      <c r="J16" s="7"/>
      <c r="K16" s="7"/>
      <c r="L16" s="7"/>
      <c r="M16" s="3"/>
    </row>
    <row r="17" spans="1:15" ht="54.6" customHeight="1" x14ac:dyDescent="0.25">
      <c r="A17" s="40" t="s">
        <v>11</v>
      </c>
      <c r="B17" s="41"/>
      <c r="C17" s="42"/>
      <c r="D17" s="41"/>
      <c r="E17" s="45" t="s">
        <v>37</v>
      </c>
      <c r="F17" s="45" t="s">
        <v>38</v>
      </c>
      <c r="G17" s="45" t="s">
        <v>39</v>
      </c>
      <c r="H17" s="9"/>
      <c r="I17" s="10"/>
      <c r="J17" s="10"/>
      <c r="K17" s="10"/>
      <c r="L17" s="10"/>
      <c r="M17" s="9"/>
    </row>
    <row r="18" spans="1:15" ht="30" customHeight="1" x14ac:dyDescent="0.25">
      <c r="A18" s="31" t="s">
        <v>0</v>
      </c>
      <c r="B18" s="31" t="s">
        <v>1</v>
      </c>
      <c r="C18" s="31" t="s">
        <v>2</v>
      </c>
      <c r="D18" s="31"/>
      <c r="E18" s="9" t="s">
        <v>30</v>
      </c>
      <c r="F18" s="9" t="s">
        <v>31</v>
      </c>
      <c r="G18" s="9" t="s">
        <v>32</v>
      </c>
      <c r="H18" s="43" t="s">
        <v>12</v>
      </c>
      <c r="I18" s="31" t="s">
        <v>8</v>
      </c>
      <c r="J18" s="31" t="s">
        <v>9</v>
      </c>
      <c r="K18" s="31" t="s">
        <v>10</v>
      </c>
      <c r="L18" s="31" t="s">
        <v>6</v>
      </c>
      <c r="M18" s="39" t="s">
        <v>7</v>
      </c>
    </row>
    <row r="19" spans="1:15" ht="30" x14ac:dyDescent="0.25">
      <c r="A19" s="32"/>
      <c r="B19" s="32"/>
      <c r="C19" s="11" t="s">
        <v>3</v>
      </c>
      <c r="D19" s="11" t="s">
        <v>4</v>
      </c>
      <c r="E19" s="22" t="s">
        <v>5</v>
      </c>
      <c r="F19" s="9" t="s">
        <v>5</v>
      </c>
      <c r="G19" s="9" t="s">
        <v>5</v>
      </c>
      <c r="H19" s="44"/>
      <c r="I19" s="31"/>
      <c r="J19" s="31"/>
      <c r="K19" s="31"/>
      <c r="L19" s="31"/>
      <c r="M19" s="39"/>
    </row>
    <row r="20" spans="1:15" ht="30" x14ac:dyDescent="0.25">
      <c r="A20" s="13">
        <v>1</v>
      </c>
      <c r="B20" s="29" t="s">
        <v>36</v>
      </c>
      <c r="C20" s="28" t="s">
        <v>28</v>
      </c>
      <c r="D20" s="30">
        <v>6000</v>
      </c>
      <c r="E20" s="25">
        <v>80</v>
      </c>
      <c r="F20" s="14">
        <v>75</v>
      </c>
      <c r="G20" s="23">
        <v>65</v>
      </c>
      <c r="H20" s="23">
        <f t="shared" ref="H20:H23" si="0">AVERAGE(E20:G20)</f>
        <v>73.333333333333329</v>
      </c>
      <c r="I20" s="24">
        <f t="shared" ref="I20:I23" si="1" xml:space="preserve"> COUNT(E20:G20)</f>
        <v>3</v>
      </c>
      <c r="J20" s="24">
        <f t="shared" ref="J20:J23" si="2">STDEV(E20:G20)</f>
        <v>7.6376261582597333</v>
      </c>
      <c r="K20" s="24">
        <f t="shared" ref="K20:K23" si="3">J20/H20*100</f>
        <v>10.414944761263273</v>
      </c>
      <c r="L20" s="24" t="str">
        <f t="shared" ref="L20:L23" si="4">IF(K20&lt;33,"ОДНОРОДНЫЕ","НЕОДНОРОДНЫЕ")</f>
        <v>ОДНОРОДНЫЕ</v>
      </c>
      <c r="M20" s="23">
        <f t="shared" ref="M20:M23" si="5">D20*H20</f>
        <v>440000</v>
      </c>
    </row>
    <row r="21" spans="1:15" x14ac:dyDescent="0.25">
      <c r="A21" s="13">
        <v>2</v>
      </c>
      <c r="B21" s="29" t="s">
        <v>25</v>
      </c>
      <c r="C21" s="28" t="s">
        <v>28</v>
      </c>
      <c r="D21" s="30">
        <v>1200</v>
      </c>
      <c r="E21" s="25">
        <v>20</v>
      </c>
      <c r="F21" s="14">
        <v>19</v>
      </c>
      <c r="G21" s="23">
        <v>18</v>
      </c>
      <c r="H21" s="23">
        <f t="shared" si="0"/>
        <v>19</v>
      </c>
      <c r="I21" s="24">
        <f t="shared" si="1"/>
        <v>3</v>
      </c>
      <c r="J21" s="24">
        <f t="shared" si="2"/>
        <v>1</v>
      </c>
      <c r="K21" s="24">
        <f t="shared" si="3"/>
        <v>5.2631578947368416</v>
      </c>
      <c r="L21" s="24" t="str">
        <f t="shared" si="4"/>
        <v>ОДНОРОДНЫЕ</v>
      </c>
      <c r="M21" s="23">
        <f t="shared" si="5"/>
        <v>22800</v>
      </c>
    </row>
    <row r="22" spans="1:15" ht="30" x14ac:dyDescent="0.25">
      <c r="A22" s="13">
        <v>3</v>
      </c>
      <c r="B22" s="29" t="s">
        <v>26</v>
      </c>
      <c r="C22" s="28" t="s">
        <v>29</v>
      </c>
      <c r="D22" s="30">
        <v>25</v>
      </c>
      <c r="E22" s="25">
        <v>800</v>
      </c>
      <c r="F22" s="14">
        <v>752</v>
      </c>
      <c r="G22" s="23">
        <v>700</v>
      </c>
      <c r="H22" s="23">
        <f t="shared" si="0"/>
        <v>750.66666666666663</v>
      </c>
      <c r="I22" s="24">
        <f t="shared" si="1"/>
        <v>3</v>
      </c>
      <c r="J22" s="24">
        <f t="shared" si="2"/>
        <v>50.01333155602947</v>
      </c>
      <c r="K22" s="24">
        <f t="shared" si="3"/>
        <v>6.6625219657232861</v>
      </c>
      <c r="L22" s="24" t="str">
        <f t="shared" si="4"/>
        <v>ОДНОРОДНЫЕ</v>
      </c>
      <c r="M22" s="23">
        <f t="shared" si="5"/>
        <v>18766.666666666664</v>
      </c>
    </row>
    <row r="23" spans="1:15" x14ac:dyDescent="0.25">
      <c r="A23" s="13">
        <v>4</v>
      </c>
      <c r="B23" s="29" t="s">
        <v>27</v>
      </c>
      <c r="C23" s="28" t="s">
        <v>29</v>
      </c>
      <c r="D23" s="30">
        <v>300</v>
      </c>
      <c r="E23" s="25">
        <v>45</v>
      </c>
      <c r="F23" s="14">
        <v>38</v>
      </c>
      <c r="G23" s="23">
        <v>35</v>
      </c>
      <c r="H23" s="23">
        <f t="shared" si="0"/>
        <v>39.333333333333336</v>
      </c>
      <c r="I23" s="24">
        <f t="shared" si="1"/>
        <v>3</v>
      </c>
      <c r="J23" s="24">
        <f t="shared" si="2"/>
        <v>5.1316014394468992</v>
      </c>
      <c r="K23" s="24">
        <f t="shared" si="3"/>
        <v>13.046444337576862</v>
      </c>
      <c r="L23" s="24" t="str">
        <f t="shared" si="4"/>
        <v>ОДНОРОДНЫЕ</v>
      </c>
      <c r="M23" s="23">
        <f t="shared" si="5"/>
        <v>11800</v>
      </c>
    </row>
    <row r="24" spans="1:15" x14ac:dyDescent="0.25">
      <c r="A24" s="20"/>
      <c r="B24" s="15"/>
      <c r="C24" s="16"/>
      <c r="D24" s="17"/>
      <c r="E24" s="26">
        <f>SUMPRODUCT($D$20:$D$23,E20:E23)</f>
        <v>537500</v>
      </c>
      <c r="F24" s="21">
        <f>SUMPRODUCT($D$20:$D$23,F20:F23)</f>
        <v>503000</v>
      </c>
      <c r="G24" s="27">
        <f>SUMPRODUCT($D$20:$D$23,G20:G23)</f>
        <v>439600</v>
      </c>
      <c r="H24" s="9"/>
      <c r="I24" s="10"/>
      <c r="J24" s="10"/>
      <c r="K24" s="10"/>
      <c r="L24" s="10"/>
      <c r="M24" s="12">
        <f>SUM(M20:M23)</f>
        <v>493366.66666666669</v>
      </c>
    </row>
    <row r="25" spans="1:15" x14ac:dyDescent="0.25">
      <c r="A25" s="7"/>
      <c r="B25" s="7"/>
      <c r="C25" s="7"/>
      <c r="D25" s="7"/>
      <c r="E25" s="3"/>
      <c r="F25" s="3"/>
      <c r="G25" s="3"/>
      <c r="H25" s="3"/>
      <c r="I25" s="7"/>
      <c r="J25" s="7"/>
      <c r="K25" s="7"/>
      <c r="L25" s="7"/>
      <c r="M25" s="3"/>
    </row>
    <row r="26" spans="1:15" s="7" customFormat="1" ht="33.6" customHeight="1" x14ac:dyDescent="0.25">
      <c r="A26" s="38" t="s">
        <v>20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5" s="7" customFormat="1" x14ac:dyDescent="0.25">
      <c r="A27" s="36" t="s">
        <v>19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5" s="7" customFormat="1" ht="15" customHeight="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5" s="19" customFormat="1" x14ac:dyDescent="0.25">
      <c r="A29" s="34" t="s">
        <v>33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18"/>
      <c r="O29" s="18"/>
    </row>
  </sheetData>
  <mergeCells count="18">
    <mergeCell ref="A29:M29"/>
    <mergeCell ref="A28:M28"/>
    <mergeCell ref="J12:K12"/>
    <mergeCell ref="B14:L14"/>
    <mergeCell ref="A26:M26"/>
    <mergeCell ref="A27:M27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G3:M3"/>
    <mergeCell ref="B18:B19"/>
    <mergeCell ref="C18:D18"/>
  </mergeCells>
  <conditionalFormatting sqref="L20:L24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4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2023-03-02T06:02:04Z</dcterms:modified>
</cp:coreProperties>
</file>