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1" l="1"/>
  <c r="H28" i="1"/>
  <c r="M28" i="1" s="1"/>
  <c r="H27" i="1"/>
  <c r="M27" i="1" s="1"/>
  <c r="I27" i="1"/>
  <c r="J27" i="1"/>
  <c r="I28" i="1"/>
  <c r="J28" i="1"/>
  <c r="K28" i="1" l="1"/>
  <c r="L28" i="1" s="1"/>
  <c r="K27" i="1"/>
  <c r="L27" i="1" s="1"/>
  <c r="E31" i="1"/>
  <c r="F31" i="1"/>
  <c r="H20" i="1" l="1"/>
  <c r="M20" i="1" s="1"/>
  <c r="I20" i="1"/>
  <c r="J20" i="1"/>
  <c r="H21" i="1"/>
  <c r="M21" i="1" s="1"/>
  <c r="I21" i="1"/>
  <c r="J21" i="1"/>
  <c r="H22" i="1"/>
  <c r="M22" i="1" s="1"/>
  <c r="I22" i="1"/>
  <c r="J22" i="1"/>
  <c r="H23" i="1"/>
  <c r="M23" i="1" s="1"/>
  <c r="I23" i="1"/>
  <c r="J23" i="1"/>
  <c r="H24" i="1"/>
  <c r="I24" i="1"/>
  <c r="J24" i="1"/>
  <c r="H25" i="1"/>
  <c r="M25" i="1" s="1"/>
  <c r="I25" i="1"/>
  <c r="J25" i="1"/>
  <c r="H26" i="1"/>
  <c r="M26" i="1" s="1"/>
  <c r="I26" i="1"/>
  <c r="J26" i="1"/>
  <c r="H29" i="1"/>
  <c r="M29" i="1" s="1"/>
  <c r="I29" i="1"/>
  <c r="J29" i="1"/>
  <c r="H30" i="1"/>
  <c r="M30" i="1" s="1"/>
  <c r="I30" i="1"/>
  <c r="J30" i="1"/>
  <c r="K26" i="1" l="1"/>
  <c r="L26" i="1" s="1"/>
  <c r="K25" i="1"/>
  <c r="L25" i="1" s="1"/>
  <c r="K21" i="1"/>
  <c r="L21" i="1" s="1"/>
  <c r="K30" i="1"/>
  <c r="L30" i="1" s="1"/>
  <c r="K22" i="1"/>
  <c r="L22" i="1" s="1"/>
  <c r="K24" i="1"/>
  <c r="L24" i="1" s="1"/>
  <c r="K29" i="1"/>
  <c r="L29" i="1" s="1"/>
  <c r="M24" i="1"/>
  <c r="M31" i="1" s="1"/>
  <c r="K23" i="1"/>
  <c r="L23" i="1" s="1"/>
  <c r="K20" i="1"/>
  <c r="L20" i="1" s="1"/>
</calcChain>
</file>

<file path=xl/sharedStrings.xml><?xml version="1.0" encoding="utf-8"?>
<sst xmlns="http://schemas.openxmlformats.org/spreadsheetml/2006/main" count="58" uniqueCount="48">
  <si>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</si>
  <si>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</si>
  <si>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</si>
  <si>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</si>
  <si>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</si>
  <si>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</si>
  <si>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</si>
  <si>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</si>
  <si>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</si>
  <si>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</si>
  <si>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</si>
  <si>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</si>
  <si>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</si>
  <si>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</si>
  <si>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</si>
  <si>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</si>
  <si>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</si>
  <si>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</si>
  <si>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</si>
  <si>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</si>
  <si>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</si>
  <si>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</si>
  <si>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</si>
  <si>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</si>
  <si>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</si>
  <si>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</si>
  <si>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</si>
  <si>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</si>
  <si>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№ 069-23</t>
  </si>
  <si>
    <t>на поставку моющих средств</t>
  </si>
  <si>
    <t xml:space="preserve">Гель для посуды концентрированная формула, флаконы с дозатором капельницей </t>
  </si>
  <si>
    <t>Средства для отчистки стекол с курком, дозатором распылителем</t>
  </si>
  <si>
    <t>Чистящий порошок</t>
  </si>
  <si>
    <t>Средство для уничтожения запахов в помещении сухое распыление (освежитель воздуха)</t>
  </si>
  <si>
    <t xml:space="preserve">Нашатырный спирт </t>
  </si>
  <si>
    <t>Средство для унитазов отбеливающие и дезинфицирующие</t>
  </si>
  <si>
    <t>Средство для растворения загрязнений канализационных труд любого типа удаляющего запах</t>
  </si>
  <si>
    <t>Крем средство для кухни</t>
  </si>
  <si>
    <t>Средство для удаления жира на кухне с курком распылителем «Санита» или эквивалент</t>
  </si>
  <si>
    <t xml:space="preserve">Полироль для мебели не менее 250 мл. </t>
  </si>
  <si>
    <t>Гель антиржавчина</t>
  </si>
  <si>
    <t>флакон</t>
  </si>
  <si>
    <t>упаковка</t>
  </si>
  <si>
    <t>туба</t>
  </si>
  <si>
    <t>Исходя из имеющегося у Заказчика объёма финансового обеспечения для осуществления закупки НМЦД устанавливается в размере 515590 руб. (пятьсот пятнадцать тысяч пятьсот девяносто рублей 00 копеек)</t>
  </si>
  <si>
    <t>вх. № 1004/23 от 06.03.2023</t>
  </si>
  <si>
    <t>вх. № 1003/23 от 06.03.2023</t>
  </si>
  <si>
    <t>вх. № 1002/23 от 06.03.2023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</si>
</sst>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="85" zoomScaleNormal="85" zoomScalePageLayoutView="70" workbookViewId="0">
      <selection activeCell="J26" sqref="J26"/>
    </sheetView>
  </sheetViews>
  <sheetFormatPr defaultRowHeight="15" x14ac:dyDescent="0.25"/>
  <cols>
    <col min="1" max="1" width="6.140625" style="1" bestFit="1" customWidth="1"/>
    <col min="2" max="2" width="38" style="1" customWidth="1"/>
    <col min="3" max="3" width="10.7109375" style="1" customWidth="1"/>
    <col min="4" max="4" width="7.7109375" style="1" bestFit="1" customWidth="1"/>
    <col min="5" max="5" width="16.5703125" style="2" customWidth="1"/>
    <col min="6" max="6" width="16.28515625" style="2" customWidth="1"/>
    <col min="7" max="7" width="14.7109375" style="2" customWidth="1"/>
    <col min="8" max="8" width="13.7109375" style="2" customWidth="1"/>
    <col min="9" max="9" width="9.42578125" style="1" customWidth="1"/>
    <col min="10" max="10" width="12.5703125" style="1" customWidth="1"/>
    <col min="11" max="11" width="10.28515625" style="1" customWidth="1"/>
    <col min="12" max="12" width="22.42578125" style="1" bestFit="1" customWidth="1"/>
    <col min="13" max="13" width="15.42578125" style="2" customWidth="1"/>
    <col min="14" max="14" width="9.140625" style="1"/>
    <col min="15" max="15" width="9.7109375" style="1" bestFit="1" customWidth="1"/>
    <col min="16" max="16" width="10.7109375" style="1" bestFit="1" customWidth="1"/>
    <col min="17" max="17" width="11.7109375" style="1" bestFit="1" customWidth="1"/>
    <col min="18" max="18" width="10.7109375" style="1" bestFit="1" customWidth="1"/>
    <col min="19" max="16384" width="9.140625" style="1"/>
  </cols>
  <sheetData>
    <row r="1" spans="1:13" x14ac:dyDescent="0.25">
      <c r="A1" s="7"/>
      <c r="B1" s="7"/>
      <c r="C1" s="7"/>
      <c r="D1" s="7"/>
      <c r="E1" s="3"/>
      <c r="F1" s="3"/>
      <c r="G1" s="3"/>
      <c r="H1" s="3"/>
      <c r="I1" s="7"/>
      <c r="J1" s="7"/>
      <c r="K1" s="7"/>
      <c r="L1" s="7"/>
      <c r="M1" s="8" t="s">
        <v>24</v>
      </c>
    </row>
    <row r="2" spans="1:13" ht="14.45" customHeight="1" x14ac:dyDescent="0.25">
      <c r="A2" s="7"/>
      <c r="B2" s="7"/>
      <c r="C2" s="7"/>
      <c r="D2" s="7"/>
      <c r="E2" s="3"/>
      <c r="F2" s="3"/>
      <c r="G2" s="3"/>
      <c r="H2" s="3"/>
      <c r="I2" s="7"/>
      <c r="J2" s="7"/>
      <c r="K2" s="7"/>
      <c r="L2" s="7"/>
      <c r="M2" s="8" t="s">
        <v>25</v>
      </c>
    </row>
    <row r="3" spans="1:13" x14ac:dyDescent="0.25">
      <c r="A3" s="7"/>
      <c r="B3" s="7"/>
      <c r="C3" s="7"/>
      <c r="D3" s="7"/>
      <c r="E3" s="3"/>
      <c r="F3" s="3"/>
      <c r="G3" s="35" t="s">
        <v>29</v>
      </c>
      <c r="H3" s="35"/>
      <c r="I3" s="35"/>
      <c r="J3" s="35"/>
      <c r="K3" s="35"/>
      <c r="L3" s="35"/>
      <c r="M3" s="35"/>
    </row>
    <row r="4" spans="1:13" x14ac:dyDescent="0.25">
      <c r="A4" s="7"/>
      <c r="B4" s="7"/>
      <c r="C4" s="7"/>
      <c r="D4" s="7"/>
      <c r="E4" s="3"/>
      <c r="F4" s="3"/>
      <c r="G4" s="3"/>
      <c r="H4" s="3"/>
      <c r="I4" s="7"/>
      <c r="J4" s="7"/>
      <c r="K4" s="7"/>
      <c r="L4" s="7"/>
      <c r="M4" s="8" t="s">
        <v>27</v>
      </c>
    </row>
    <row r="5" spans="1:13" x14ac:dyDescent="0.25">
      <c r="A5" s="7"/>
      <c r="B5" s="7"/>
      <c r="C5" s="7"/>
      <c r="D5" s="7"/>
      <c r="E5" s="3"/>
      <c r="F5" s="3"/>
      <c r="G5" s="3"/>
      <c r="H5" s="3"/>
      <c r="I5" s="7"/>
      <c r="J5" s="7"/>
      <c r="K5" s="7"/>
      <c r="L5" s="7"/>
      <c r="M5" s="8" t="s">
        <v>26</v>
      </c>
    </row>
    <row r="6" spans="1:13" ht="14.45" customHeight="1" x14ac:dyDescent="0.25">
      <c r="A6" s="7"/>
      <c r="B6" s="7"/>
      <c r="C6" s="7"/>
      <c r="D6" s="7"/>
      <c r="E6" s="3"/>
      <c r="F6" s="3"/>
      <c r="G6" s="3"/>
      <c r="H6" s="3"/>
      <c r="I6" s="7"/>
      <c r="J6" s="7"/>
      <c r="K6" s="7"/>
      <c r="L6" s="7"/>
      <c r="M6" s="8" t="s">
        <v>28</v>
      </c>
    </row>
    <row r="7" spans="1:13" x14ac:dyDescent="0.25">
      <c r="A7" s="7"/>
      <c r="B7" s="7"/>
      <c r="C7" s="7"/>
      <c r="D7" s="7"/>
      <c r="E7" s="3"/>
      <c r="F7" s="3"/>
      <c r="G7" s="3"/>
      <c r="H7" s="3"/>
      <c r="I7" s="7"/>
      <c r="J7" s="7"/>
      <c r="K7" s="7"/>
      <c r="L7" s="7"/>
      <c r="M7" s="3"/>
    </row>
    <row r="8" spans="1:13" x14ac:dyDescent="0.25">
      <c r="A8" s="7"/>
      <c r="B8" s="7"/>
      <c r="C8" s="7"/>
      <c r="D8" s="7"/>
      <c r="E8" s="3"/>
      <c r="F8" s="3"/>
      <c r="G8" s="3"/>
      <c r="H8" s="3"/>
      <c r="I8" s="7"/>
      <c r="J8" s="7"/>
      <c r="K8" s="7"/>
      <c r="L8" s="7"/>
      <c r="M8" s="5" t="s">
        <v>16</v>
      </c>
    </row>
    <row r="9" spans="1:13" x14ac:dyDescent="0.25">
      <c r="A9" s="7"/>
      <c r="B9" s="7"/>
      <c r="C9" s="7"/>
      <c r="D9" s="7"/>
      <c r="E9" s="3"/>
      <c r="F9" s="3"/>
      <c r="G9" s="3"/>
      <c r="H9" s="3"/>
      <c r="I9" s="7"/>
      <c r="J9" s="7"/>
      <c r="K9" s="7"/>
      <c r="L9" s="7"/>
      <c r="M9" s="6" t="s">
        <v>21</v>
      </c>
    </row>
    <row r="10" spans="1:13" x14ac:dyDescent="0.25">
      <c r="A10" s="7"/>
      <c r="B10" s="7"/>
      <c r="C10" s="7"/>
      <c r="D10" s="7"/>
      <c r="E10" s="3"/>
      <c r="F10" s="3"/>
      <c r="G10" s="3"/>
      <c r="H10" s="3"/>
      <c r="I10" s="7"/>
      <c r="J10" s="7"/>
      <c r="K10" s="7"/>
      <c r="L10" s="7"/>
      <c r="M10" s="6" t="s">
        <v>17</v>
      </c>
    </row>
    <row r="11" spans="1:13" x14ac:dyDescent="0.25">
      <c r="A11" s="7"/>
      <c r="B11" s="7"/>
      <c r="C11" s="7"/>
      <c r="D11" s="7"/>
      <c r="E11" s="3"/>
      <c r="F11" s="3"/>
      <c r="G11" s="3"/>
      <c r="H11" s="3"/>
      <c r="I11" s="7"/>
      <c r="J11" s="7"/>
      <c r="K11" s="7"/>
      <c r="L11" s="7"/>
      <c r="M11" s="3"/>
    </row>
    <row r="12" spans="1:13" ht="28.9" customHeight="1" x14ac:dyDescent="0.25">
      <c r="A12" s="7"/>
      <c r="B12" s="7"/>
      <c r="C12" s="7"/>
      <c r="D12" s="7"/>
      <c r="E12" s="3"/>
      <c r="F12" s="3"/>
      <c r="G12" s="3"/>
      <c r="H12" s="3"/>
      <c r="I12" s="7"/>
      <c r="J12" s="39" t="s">
        <v>20</v>
      </c>
      <c r="K12" s="39"/>
      <c r="L12" s="7"/>
      <c r="M12" s="3" t="s">
        <v>18</v>
      </c>
    </row>
    <row r="13" spans="1:13" ht="18.75" x14ac:dyDescent="0.25">
      <c r="A13" s="7"/>
      <c r="B13" s="7"/>
      <c r="C13" s="7"/>
      <c r="D13" s="7"/>
      <c r="E13" s="3"/>
      <c r="F13" s="3"/>
      <c r="G13" s="3"/>
      <c r="H13" s="3"/>
      <c r="I13" s="7"/>
      <c r="J13" s="7"/>
      <c r="K13" s="7"/>
      <c r="L13" s="7"/>
      <c r="M13" s="4"/>
    </row>
    <row r="14" spans="1:13" ht="18.75" x14ac:dyDescent="0.25">
      <c r="A14" s="7"/>
      <c r="B14" s="39" t="s">
        <v>19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4"/>
    </row>
    <row r="15" spans="1:13" hidden="1" x14ac:dyDescent="0.25">
      <c r="A15" s="7"/>
      <c r="B15" s="7"/>
      <c r="C15" s="7"/>
      <c r="D15" s="7"/>
      <c r="E15" s="3"/>
      <c r="F15" s="3"/>
      <c r="G15" s="3"/>
      <c r="H15" s="3"/>
      <c r="I15" s="7"/>
      <c r="J15" s="7"/>
      <c r="K15" s="7"/>
      <c r="L15" s="7"/>
      <c r="M15" s="3"/>
    </row>
    <row r="16" spans="1:13" x14ac:dyDescent="0.25">
      <c r="A16" s="7"/>
      <c r="B16" s="7"/>
      <c r="C16" s="7"/>
      <c r="D16" s="7"/>
      <c r="E16" s="3"/>
      <c r="F16" s="3"/>
      <c r="G16" s="3"/>
      <c r="H16" s="3"/>
      <c r="I16" s="7"/>
      <c r="J16" s="7"/>
      <c r="K16" s="7"/>
      <c r="L16" s="7"/>
      <c r="M16" s="3"/>
    </row>
    <row r="17" spans="1:13" ht="54.6" customHeight="1" x14ac:dyDescent="0.25">
      <c r="A17" s="42" t="s">
        <v>14</v>
      </c>
      <c r="B17" s="43"/>
      <c r="C17" s="44"/>
      <c r="D17" s="43"/>
      <c r="E17" s="47" t="s">
        <v>46</v>
      </c>
      <c r="F17" s="47" t="s">
        <v>45</v>
      </c>
      <c r="G17" s="47" t="s">
        <v>47</v>
      </c>
      <c r="H17" s="9"/>
      <c r="I17" s="10"/>
      <c r="J17" s="10"/>
      <c r="K17" s="10"/>
      <c r="L17" s="10"/>
      <c r="M17" s="9"/>
    </row>
    <row r="18" spans="1:13" ht="30" customHeight="1" x14ac:dyDescent="0.25">
      <c r="A18" s="33" t="s">
        <v>0</v>
      </c>
      <c r="B18" s="33" t="s">
        <v>1</v>
      </c>
      <c r="C18" s="33" t="s">
        <v>2</v>
      </c>
      <c r="D18" s="33"/>
      <c r="E18" s="9" t="s">
        <v>5</v>
      </c>
      <c r="F18" s="9" t="s">
        <v>7</v>
      </c>
      <c r="G18" s="9" t="s">
        <v>8</v>
      </c>
      <c r="H18" s="45" t="s">
        <v>15</v>
      </c>
      <c r="I18" s="33" t="s">
        <v>11</v>
      </c>
      <c r="J18" s="33" t="s">
        <v>12</v>
      </c>
      <c r="K18" s="33" t="s">
        <v>13</v>
      </c>
      <c r="L18" s="33" t="s">
        <v>9</v>
      </c>
      <c r="M18" s="41" t="s">
        <v>10</v>
      </c>
    </row>
    <row r="19" spans="1:13" ht="30" x14ac:dyDescent="0.25">
      <c r="A19" s="34"/>
      <c r="B19" s="34"/>
      <c r="C19" s="11" t="s">
        <v>3</v>
      </c>
      <c r="D19" s="11" t="s">
        <v>4</v>
      </c>
      <c r="E19" s="22" t="s">
        <v>6</v>
      </c>
      <c r="F19" s="9" t="s">
        <v>6</v>
      </c>
      <c r="G19" s="9" t="s">
        <v>6</v>
      </c>
      <c r="H19" s="46"/>
      <c r="I19" s="33"/>
      <c r="J19" s="33"/>
      <c r="K19" s="33"/>
      <c r="L19" s="33"/>
      <c r="M19" s="41"/>
    </row>
    <row r="20" spans="1:13" ht="45" x14ac:dyDescent="0.25">
      <c r="A20" s="13">
        <v>1</v>
      </c>
      <c r="B20" s="30" t="s">
        <v>30</v>
      </c>
      <c r="C20" s="31" t="s">
        <v>41</v>
      </c>
      <c r="D20" s="32">
        <v>610</v>
      </c>
      <c r="E20" s="25">
        <v>70</v>
      </c>
      <c r="F20" s="14">
        <v>90</v>
      </c>
      <c r="G20" s="23">
        <v>75</v>
      </c>
      <c r="H20" s="23">
        <f t="shared" ref="H20:H30" si="0">AVERAGE(E20:G20)</f>
        <v>78.333333333333329</v>
      </c>
      <c r="I20" s="24">
        <f t="shared" ref="I20:I30" si="1" xml:space="preserve"> COUNT(E20:G20)</f>
        <v>3</v>
      </c>
      <c r="J20" s="24">
        <f t="shared" ref="J20:J30" si="2">STDEV(E20:G20)</f>
        <v>10.408329997330693</v>
      </c>
      <c r="K20" s="24">
        <f t="shared" ref="K20:K30" si="3">J20/H20*100</f>
        <v>13.287229783826419</v>
      </c>
      <c r="L20" s="24" t="str">
        <f t="shared" ref="L20:L30" si="4">IF(K20&lt;33,"ОДНОРОДНЫЕ","НЕОДНОРОДНЫЕ")</f>
        <v>ОДНОРОДНЫЕ</v>
      </c>
      <c r="M20" s="23">
        <f t="shared" ref="M20:M30" si="5">D20*H20</f>
        <v>47783.333333333328</v>
      </c>
    </row>
    <row r="21" spans="1:13" ht="30" x14ac:dyDescent="0.25">
      <c r="A21" s="13">
        <v>2</v>
      </c>
      <c r="B21" s="30" t="s">
        <v>31</v>
      </c>
      <c r="C21" s="31" t="s">
        <v>41</v>
      </c>
      <c r="D21" s="32">
        <v>650</v>
      </c>
      <c r="E21" s="25">
        <v>80</v>
      </c>
      <c r="F21" s="14">
        <v>100</v>
      </c>
      <c r="G21" s="23">
        <v>83</v>
      </c>
      <c r="H21" s="23">
        <f t="shared" si="0"/>
        <v>87.666666666666671</v>
      </c>
      <c r="I21" s="24">
        <f t="shared" si="1"/>
        <v>3</v>
      </c>
      <c r="J21" s="24">
        <f t="shared" si="2"/>
        <v>10.785793124908958</v>
      </c>
      <c r="K21" s="24">
        <f t="shared" si="3"/>
        <v>12.303186074040635</v>
      </c>
      <c r="L21" s="24" t="str">
        <f t="shared" si="4"/>
        <v>ОДНОРОДНЫЕ</v>
      </c>
      <c r="M21" s="23">
        <f t="shared" si="5"/>
        <v>56983.333333333336</v>
      </c>
    </row>
    <row r="22" spans="1:13" x14ac:dyDescent="0.25">
      <c r="A22" s="13">
        <v>3</v>
      </c>
      <c r="B22" s="30" t="s">
        <v>32</v>
      </c>
      <c r="C22" s="31" t="s">
        <v>42</v>
      </c>
      <c r="D22" s="32">
        <v>1270</v>
      </c>
      <c r="E22" s="25">
        <v>70</v>
      </c>
      <c r="F22" s="14">
        <v>90</v>
      </c>
      <c r="G22" s="23">
        <v>74</v>
      </c>
      <c r="H22" s="23">
        <f t="shared" si="0"/>
        <v>78</v>
      </c>
      <c r="I22" s="24">
        <f t="shared" si="1"/>
        <v>3</v>
      </c>
      <c r="J22" s="24">
        <f t="shared" si="2"/>
        <v>10.583005244258363</v>
      </c>
      <c r="K22" s="24">
        <f t="shared" si="3"/>
        <v>13.567955441356874</v>
      </c>
      <c r="L22" s="24" t="str">
        <f t="shared" si="4"/>
        <v>ОДНОРОДНЫЕ</v>
      </c>
      <c r="M22" s="23">
        <f t="shared" si="5"/>
        <v>99060</v>
      </c>
    </row>
    <row r="23" spans="1:13" ht="45" x14ac:dyDescent="0.25">
      <c r="A23" s="13">
        <v>4</v>
      </c>
      <c r="B23" s="30" t="s">
        <v>33</v>
      </c>
      <c r="C23" s="31" t="s">
        <v>41</v>
      </c>
      <c r="D23" s="32">
        <v>690</v>
      </c>
      <c r="E23" s="25">
        <v>80</v>
      </c>
      <c r="F23" s="14">
        <v>110</v>
      </c>
      <c r="G23" s="23">
        <v>87</v>
      </c>
      <c r="H23" s="23">
        <f t="shared" si="0"/>
        <v>92.333333333333329</v>
      </c>
      <c r="I23" s="24">
        <f t="shared" si="1"/>
        <v>3</v>
      </c>
      <c r="J23" s="24">
        <f t="shared" si="2"/>
        <v>15.69500982265809</v>
      </c>
      <c r="K23" s="24">
        <f t="shared" si="3"/>
        <v>16.998205584106234</v>
      </c>
      <c r="L23" s="24" t="str">
        <f t="shared" si="4"/>
        <v>ОДНОРОДНЫЕ</v>
      </c>
      <c r="M23" s="23">
        <f t="shared" si="5"/>
        <v>63710</v>
      </c>
    </row>
    <row r="24" spans="1:13" x14ac:dyDescent="0.25">
      <c r="A24" s="13">
        <v>5</v>
      </c>
      <c r="B24" s="30" t="s">
        <v>34</v>
      </c>
      <c r="C24" s="31" t="s">
        <v>41</v>
      </c>
      <c r="D24" s="32">
        <v>504</v>
      </c>
      <c r="E24" s="25">
        <v>65</v>
      </c>
      <c r="F24" s="14">
        <v>85</v>
      </c>
      <c r="G24" s="23">
        <v>69</v>
      </c>
      <c r="H24" s="23">
        <f t="shared" si="0"/>
        <v>73</v>
      </c>
      <c r="I24" s="24">
        <f t="shared" si="1"/>
        <v>3</v>
      </c>
      <c r="J24" s="24">
        <f t="shared" si="2"/>
        <v>10.583005244258363</v>
      </c>
      <c r="K24" s="24">
        <f t="shared" si="3"/>
        <v>14.497267457888169</v>
      </c>
      <c r="L24" s="24" t="str">
        <f t="shared" si="4"/>
        <v>ОДНОРОДНЫЕ</v>
      </c>
      <c r="M24" s="23">
        <f t="shared" si="5"/>
        <v>36792</v>
      </c>
    </row>
    <row r="25" spans="1:13" ht="30" x14ac:dyDescent="0.25">
      <c r="A25" s="13">
        <v>6</v>
      </c>
      <c r="B25" s="30" t="s">
        <v>35</v>
      </c>
      <c r="C25" s="31" t="s">
        <v>41</v>
      </c>
      <c r="D25" s="32">
        <v>420</v>
      </c>
      <c r="E25" s="25">
        <v>160</v>
      </c>
      <c r="F25" s="14">
        <v>200</v>
      </c>
      <c r="G25" s="23">
        <v>173</v>
      </c>
      <c r="H25" s="23">
        <f t="shared" si="0"/>
        <v>177.66666666666666</v>
      </c>
      <c r="I25" s="24">
        <f t="shared" si="1"/>
        <v>3</v>
      </c>
      <c r="J25" s="24">
        <f t="shared" si="2"/>
        <v>20.404247923737188</v>
      </c>
      <c r="K25" s="24">
        <f t="shared" si="3"/>
        <v>11.484567311671965</v>
      </c>
      <c r="L25" s="24" t="str">
        <f t="shared" si="4"/>
        <v>ОДНОРОДНЫЕ</v>
      </c>
      <c r="M25" s="23">
        <f t="shared" si="5"/>
        <v>74620</v>
      </c>
    </row>
    <row r="26" spans="1:13" ht="45" x14ac:dyDescent="0.25">
      <c r="A26" s="13">
        <v>7</v>
      </c>
      <c r="B26" s="30" t="s">
        <v>36</v>
      </c>
      <c r="C26" s="31" t="s">
        <v>41</v>
      </c>
      <c r="D26" s="32">
        <v>300</v>
      </c>
      <c r="E26" s="25">
        <v>130</v>
      </c>
      <c r="F26" s="14">
        <v>160</v>
      </c>
      <c r="G26" s="23">
        <v>142</v>
      </c>
      <c r="H26" s="23">
        <f t="shared" si="0"/>
        <v>144</v>
      </c>
      <c r="I26" s="24">
        <f t="shared" si="1"/>
        <v>3</v>
      </c>
      <c r="J26" s="24">
        <f t="shared" si="2"/>
        <v>15.0996688705415</v>
      </c>
      <c r="K26" s="24">
        <f t="shared" si="3"/>
        <v>10.485881160098263</v>
      </c>
      <c r="L26" s="24" t="str">
        <f t="shared" si="4"/>
        <v>ОДНОРОДНЫЕ</v>
      </c>
      <c r="M26" s="23">
        <f t="shared" si="5"/>
        <v>43200</v>
      </c>
    </row>
    <row r="27" spans="1:13" x14ac:dyDescent="0.25">
      <c r="A27" s="13">
        <v>8</v>
      </c>
      <c r="B27" s="30" t="s">
        <v>37</v>
      </c>
      <c r="C27" s="31" t="s">
        <v>43</v>
      </c>
      <c r="D27" s="32">
        <v>550</v>
      </c>
      <c r="E27" s="25">
        <v>95</v>
      </c>
      <c r="F27" s="14">
        <v>120</v>
      </c>
      <c r="G27" s="29">
        <v>99</v>
      </c>
      <c r="H27" s="29">
        <f t="shared" ref="H27:H28" si="6">AVERAGE(E27:G27)</f>
        <v>104.66666666666667</v>
      </c>
      <c r="I27" s="28">
        <f t="shared" ref="I27:I28" si="7" xml:space="preserve"> COUNT(E27:G27)</f>
        <v>3</v>
      </c>
      <c r="J27" s="28">
        <f t="shared" ref="J27:J28" si="8">STDEV(E27:G27)</f>
        <v>13.428824718989079</v>
      </c>
      <c r="K27" s="28">
        <f t="shared" ref="K27:K28" si="9">J27/H27*100</f>
        <v>12.830087311136062</v>
      </c>
      <c r="L27" s="28" t="str">
        <f t="shared" ref="L27:L28" si="10">IF(K27&lt;33,"ОДНОРОДНЫЕ","НЕОДНОРОДНЫЕ")</f>
        <v>ОДНОРОДНЫЕ</v>
      </c>
      <c r="M27" s="29">
        <f t="shared" ref="M27:M28" si="11">D27*H27</f>
        <v>57566.666666666672</v>
      </c>
    </row>
    <row r="28" spans="1:13" ht="45" x14ac:dyDescent="0.25">
      <c r="A28" s="13">
        <v>9</v>
      </c>
      <c r="B28" s="30" t="s">
        <v>38</v>
      </c>
      <c r="C28" s="31" t="s">
        <v>41</v>
      </c>
      <c r="D28" s="32">
        <v>472</v>
      </c>
      <c r="E28" s="25">
        <v>170</v>
      </c>
      <c r="F28" s="14">
        <v>200</v>
      </c>
      <c r="G28" s="29">
        <v>183</v>
      </c>
      <c r="H28" s="29">
        <f t="shared" si="6"/>
        <v>184.33333333333334</v>
      </c>
      <c r="I28" s="28">
        <f t="shared" si="7"/>
        <v>3</v>
      </c>
      <c r="J28" s="28">
        <f t="shared" si="8"/>
        <v>15.044378795195678</v>
      </c>
      <c r="K28" s="28">
        <f t="shared" si="9"/>
        <v>8.16150748383129</v>
      </c>
      <c r="L28" s="28" t="str">
        <f t="shared" si="10"/>
        <v>ОДНОРОДНЫЕ</v>
      </c>
      <c r="M28" s="29">
        <f t="shared" si="11"/>
        <v>87005.333333333343</v>
      </c>
    </row>
    <row r="29" spans="1:13" x14ac:dyDescent="0.25">
      <c r="A29" s="13">
        <v>10</v>
      </c>
      <c r="B29" s="30" t="s">
        <v>39</v>
      </c>
      <c r="C29" s="31" t="s">
        <v>41</v>
      </c>
      <c r="D29" s="32">
        <v>15</v>
      </c>
      <c r="E29" s="25">
        <v>180</v>
      </c>
      <c r="F29" s="14">
        <v>200</v>
      </c>
      <c r="G29" s="23">
        <v>198</v>
      </c>
      <c r="H29" s="23">
        <f t="shared" si="0"/>
        <v>192.66666666666666</v>
      </c>
      <c r="I29" s="24">
        <f t="shared" si="1"/>
        <v>3</v>
      </c>
      <c r="J29" s="24">
        <f t="shared" si="2"/>
        <v>11.015141094572204</v>
      </c>
      <c r="K29" s="24">
        <f t="shared" si="3"/>
        <v>5.7172012601585838</v>
      </c>
      <c r="L29" s="24" t="str">
        <f t="shared" si="4"/>
        <v>ОДНОРОДНЫЕ</v>
      </c>
      <c r="M29" s="23">
        <f t="shared" si="5"/>
        <v>2890</v>
      </c>
    </row>
    <row r="30" spans="1:13" x14ac:dyDescent="0.25">
      <c r="A30" s="13">
        <v>11</v>
      </c>
      <c r="B30" s="30" t="s">
        <v>40</v>
      </c>
      <c r="C30" s="31" t="s">
        <v>41</v>
      </c>
      <c r="D30" s="32">
        <v>22</v>
      </c>
      <c r="E30" s="25">
        <v>120</v>
      </c>
      <c r="F30" s="14">
        <v>140</v>
      </c>
      <c r="G30" s="23">
        <v>139</v>
      </c>
      <c r="H30" s="23">
        <f t="shared" si="0"/>
        <v>133</v>
      </c>
      <c r="I30" s="24">
        <f t="shared" si="1"/>
        <v>3</v>
      </c>
      <c r="J30" s="24">
        <f t="shared" si="2"/>
        <v>11.269427669584644</v>
      </c>
      <c r="K30" s="24">
        <f t="shared" si="3"/>
        <v>8.4732538869057468</v>
      </c>
      <c r="L30" s="24" t="str">
        <f t="shared" si="4"/>
        <v>ОДНОРОДНЫЕ</v>
      </c>
      <c r="M30" s="23">
        <f t="shared" si="5"/>
        <v>2926</v>
      </c>
    </row>
    <row r="31" spans="1:13" x14ac:dyDescent="0.25">
      <c r="A31" s="20"/>
      <c r="B31" s="15"/>
      <c r="C31" s="16"/>
      <c r="D31" s="17"/>
      <c r="E31" s="26">
        <f>SUMPRODUCT($D$20:$D$30,E20:E30)</f>
        <v>515590</v>
      </c>
      <c r="F31" s="21">
        <f>SUMPRODUCT($D$20:$D$30,F20:F30)</f>
        <v>651420</v>
      </c>
      <c r="G31" s="27">
        <f>SUMPRODUCT($D$20:$D$30,G20:G30)</f>
        <v>550600</v>
      </c>
      <c r="H31" s="9"/>
      <c r="I31" s="10"/>
      <c r="J31" s="10"/>
      <c r="K31" s="10"/>
      <c r="L31" s="10"/>
      <c r="M31" s="12">
        <f>SUM(M20:M30)</f>
        <v>572536.66666666663</v>
      </c>
    </row>
    <row r="32" spans="1:13" x14ac:dyDescent="0.25">
      <c r="A32" s="7"/>
      <c r="B32" s="7"/>
      <c r="C32" s="7"/>
      <c r="D32" s="7"/>
      <c r="E32" s="3"/>
      <c r="F32" s="3"/>
      <c r="G32" s="3"/>
      <c r="H32" s="3"/>
      <c r="I32" s="7"/>
      <c r="J32" s="7"/>
      <c r="K32" s="7"/>
      <c r="L32" s="7"/>
      <c r="M32" s="3"/>
    </row>
    <row r="33" spans="1:15" s="7" customFormat="1" ht="33.6" customHeight="1" x14ac:dyDescent="0.25">
      <c r="A33" s="40" t="s">
        <v>23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</row>
    <row r="34" spans="1:15" s="7" customFormat="1" x14ac:dyDescent="0.25">
      <c r="A34" s="38" t="s">
        <v>22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</row>
    <row r="35" spans="1:15" s="7" customFormat="1" ht="15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5" s="19" customFormat="1" x14ac:dyDescent="0.25">
      <c r="A36" s="36" t="s">
        <v>44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18"/>
      <c r="O36" s="18"/>
    </row>
  </sheetData>
  <mergeCells count="18">
    <mergeCell ref="A36:M36"/>
    <mergeCell ref="A35:M35"/>
    <mergeCell ref="J12:K12"/>
    <mergeCell ref="B14:L14"/>
    <mergeCell ref="A33:M33"/>
    <mergeCell ref="A34:M34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G3:M3"/>
    <mergeCell ref="B18:B19"/>
    <mergeCell ref="C18:D18"/>
  </mergeCells>
  <conditionalFormatting sqref="L20:L31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31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2023-03-06T02:37:53Z</dcterms:modified>
</cp:coreProperties>
</file>