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C17" i="1" s="1"/>
  <c r="M20" i="1"/>
  <c r="N20" i="1"/>
  <c r="O20" i="1" s="1"/>
  <c r="P20" i="1" s="1"/>
  <c r="K21" i="1"/>
  <c r="F21" i="1"/>
  <c r="G21" i="1"/>
  <c r="H21" i="1"/>
  <c r="E21" i="1"/>
  <c r="Q21" i="1" l="1"/>
</calcChain>
</file>

<file path=xl/sharedStrings.xml><?xml version="1.0" encoding="utf-8"?>
<sst xmlns="http://schemas.openxmlformats.org/spreadsheetml/2006/main" count="46" uniqueCount="38">
  <si>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</si>
  <si>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</si>
  <si>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</si>
  <si>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</si>
  <si>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</si>
  <si>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</si>
  <si>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</si>
  <si>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</si>
  <si>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</si>
  <si>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</si>
  <si>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</si>
  <si>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</si>
  <si>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</si>
  <si>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</si>
  <si>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</si>
  <si>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</si>
  <si>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</si>
  <si>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</si>
  <si>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</si>
  <si>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</si>
  <si>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</si>
  <si>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</si>
  <si>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</si>
  <si>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</si>
  <si>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</si>
  <si>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</si>
  <si>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</si>
  <si>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</si>
  <si>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</si>
  <si>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</si>
  <si>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</si>
  <si>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</si>
  <si>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</si>
  <si>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Система электронного заказа "ФармКомандир"  16.05.2023</t>
  </si>
  <si>
    <t>№ 126-23</t>
  </si>
  <si>
    <t>Железа (III) гидроксид сахарозный комплекс</t>
  </si>
  <si>
    <t>Начальная (максимальная) цена договора устанавливается в размере 508602,67 руб. (пятьсот восемь тысяч шестьсот два рубля шестьдесят семь копеек)</t>
  </si>
  <si>
    <t>на поставку лекарственных препаратов железа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</si>
</sst>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G29" sqref="G29"/>
    </sheetView>
  </sheetViews>
  <sheetFormatPr defaultRowHeight="15" x14ac:dyDescent="0.25"/>
  <cols>
    <col min="1" max="1" width="6.140625" style="14" bestFit="1" customWidth="1"/>
    <col min="2" max="2" width="33.28515625" style="14" bestFit="1" customWidth="1"/>
    <col min="3" max="3" width="11.7109375" style="14" customWidth="1"/>
    <col min="4" max="4" width="7.140625" style="14" bestFit="1" customWidth="1"/>
    <col min="5" max="5" width="22" style="1" customWidth="1"/>
    <col min="6" max="6" width="20" style="1" customWidth="1"/>
    <col min="7" max="7" width="19.42578125" style="1" customWidth="1"/>
    <col min="8" max="10" width="15.42578125" style="1" hidden="1" customWidth="1"/>
    <col min="11" max="11" width="17.42578125" style="1" hidden="1" customWidth="1"/>
    <col min="12" max="12" width="13.7109375" style="1" customWidth="1"/>
    <col min="13" max="13" width="9.42578125" style="14" customWidth="1"/>
    <col min="14" max="14" width="12.5703125" style="14" customWidth="1"/>
    <col min="15" max="15" width="10.28515625" style="14" customWidth="1"/>
    <col min="16" max="16" width="22.42578125" style="14" bestFit="1" customWidth="1"/>
    <col min="17" max="17" width="17.5703125" style="1" customWidth="1"/>
    <col min="18" max="18" width="9.140625" style="14"/>
    <col min="19" max="19" width="9.7109375" style="14" bestFit="1" customWidth="1"/>
    <col min="20" max="20" width="10.7109375" style="14" bestFit="1" customWidth="1"/>
    <col min="21" max="21" width="11.7109375" style="14" bestFit="1" customWidth="1"/>
    <col min="22" max="22" width="10.7109375" style="14" bestFit="1" customWidth="1"/>
    <col min="23" max="16384" width="9.140625" style="14"/>
  </cols>
  <sheetData>
    <row r="1" spans="2:17" x14ac:dyDescent="0.25">
      <c r="Q1" s="11" t="s">
        <v>21</v>
      </c>
    </row>
    <row r="2" spans="2:17" ht="14.45" customHeight="1" x14ac:dyDescent="0.25">
      <c r="Q2" s="11" t="s">
        <v>22</v>
      </c>
    </row>
    <row r="3" spans="2:17" x14ac:dyDescent="0.25">
      <c r="G3" s="40" t="s">
        <v>37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G4" s="18"/>
      <c r="H4" s="18"/>
      <c r="I4" s="18"/>
      <c r="J4" s="18"/>
      <c r="K4" s="18"/>
      <c r="L4" s="18"/>
      <c r="M4" s="20"/>
      <c r="N4" s="20"/>
      <c r="O4" s="20"/>
      <c r="P4" s="20"/>
      <c r="Q4" s="12" t="s">
        <v>24</v>
      </c>
    </row>
    <row r="5" spans="2:17" x14ac:dyDescent="0.25">
      <c r="G5" s="18"/>
      <c r="H5" s="18"/>
      <c r="I5" s="18"/>
      <c r="J5" s="18"/>
      <c r="K5" s="18"/>
      <c r="L5" s="18"/>
      <c r="M5" s="20"/>
      <c r="N5" s="20"/>
      <c r="O5" s="20"/>
      <c r="P5" s="20"/>
      <c r="Q5" s="12" t="s">
        <v>23</v>
      </c>
    </row>
    <row r="6" spans="2:17" ht="14.45" customHeight="1" x14ac:dyDescent="0.25">
      <c r="G6" s="18"/>
      <c r="H6" s="18"/>
      <c r="I6" s="18"/>
      <c r="J6" s="18"/>
      <c r="K6" s="18"/>
      <c r="L6" s="18"/>
      <c r="M6" s="20"/>
      <c r="N6" s="20"/>
      <c r="O6" s="20"/>
      <c r="P6" s="20"/>
      <c r="Q6" s="12" t="s">
        <v>34</v>
      </c>
    </row>
    <row r="7" spans="2:17" x14ac:dyDescent="0.25">
      <c r="G7" s="18"/>
      <c r="H7" s="18"/>
      <c r="I7" s="18"/>
      <c r="J7" s="18"/>
      <c r="K7" s="18"/>
      <c r="L7" s="18"/>
      <c r="M7" s="20"/>
      <c r="N7" s="20"/>
      <c r="O7" s="20"/>
      <c r="P7" s="20"/>
      <c r="Q7" s="18"/>
    </row>
    <row r="8" spans="2:17" x14ac:dyDescent="0.25">
      <c r="G8" s="18"/>
      <c r="H8" s="18"/>
      <c r="I8" s="18"/>
      <c r="J8" s="18"/>
      <c r="K8" s="18"/>
      <c r="L8" s="18"/>
      <c r="M8" s="20"/>
      <c r="N8" s="20"/>
      <c r="O8" s="20"/>
      <c r="P8" s="20"/>
      <c r="Q8" s="8" t="s">
        <v>13</v>
      </c>
    </row>
    <row r="9" spans="2:17" x14ac:dyDescent="0.25">
      <c r="Q9" s="19" t="s">
        <v>18</v>
      </c>
    </row>
    <row r="10" spans="2:17" x14ac:dyDescent="0.25">
      <c r="Q10" s="19" t="s">
        <v>14</v>
      </c>
    </row>
    <row r="12" spans="2:17" ht="28.9" customHeight="1" x14ac:dyDescent="0.25">
      <c r="N12" s="31" t="s">
        <v>17</v>
      </c>
      <c r="O12" s="31"/>
      <c r="Q12" s="1" t="s">
        <v>15</v>
      </c>
    </row>
    <row r="14" spans="2:17" x14ac:dyDescent="0.25">
      <c r="B14" s="31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2:17" hidden="1" x14ac:dyDescent="0.25"/>
    <row r="17" spans="1:19" ht="62.25" customHeight="1" x14ac:dyDescent="0.25">
      <c r="A17" s="35" t="s">
        <v>11</v>
      </c>
      <c r="B17" s="36"/>
      <c r="C17" s="37">
        <f>SUM(Q20:Q20)</f>
        <v>508602.66666666663</v>
      </c>
      <c r="D17" s="36"/>
      <c r="E17" s="24" t="s">
        <v>33</v>
      </c>
      <c r="F17" s="25" t="s">
        <v>33</v>
      </c>
      <c r="G17" s="25" t="s">
        <v>33</v>
      </c>
      <c r="H17" s="9"/>
      <c r="I17" s="9"/>
      <c r="J17" s="9"/>
      <c r="K17" s="9"/>
      <c r="L17" s="15"/>
      <c r="M17" s="21"/>
      <c r="N17" s="21"/>
      <c r="O17" s="21"/>
      <c r="P17" s="21"/>
      <c r="Q17" s="15"/>
    </row>
    <row r="18" spans="1:19" ht="30" customHeight="1" x14ac:dyDescent="0.25">
      <c r="A18" s="26" t="s">
        <v>0</v>
      </c>
      <c r="B18" s="26" t="s">
        <v>1</v>
      </c>
      <c r="C18" s="26" t="s">
        <v>2</v>
      </c>
      <c r="D18" s="26"/>
      <c r="E18" s="15" t="s">
        <v>25</v>
      </c>
      <c r="F18" s="15" t="s">
        <v>26</v>
      </c>
      <c r="G18" s="15" t="s">
        <v>27</v>
      </c>
      <c r="H18" s="15" t="s">
        <v>28</v>
      </c>
      <c r="I18" s="15" t="s">
        <v>29</v>
      </c>
      <c r="J18" s="15" t="s">
        <v>30</v>
      </c>
      <c r="K18" s="15" t="s">
        <v>31</v>
      </c>
      <c r="L18" s="38" t="s">
        <v>12</v>
      </c>
      <c r="M18" s="26" t="s">
        <v>8</v>
      </c>
      <c r="N18" s="26" t="s">
        <v>9</v>
      </c>
      <c r="O18" s="26" t="s">
        <v>10</v>
      </c>
      <c r="P18" s="26" t="s">
        <v>6</v>
      </c>
      <c r="Q18" s="34" t="s">
        <v>7</v>
      </c>
    </row>
    <row r="19" spans="1:19" x14ac:dyDescent="0.25">
      <c r="A19" s="27"/>
      <c r="B19" s="27"/>
      <c r="C19" s="13" t="s">
        <v>3</v>
      </c>
      <c r="D19" s="13" t="s">
        <v>4</v>
      </c>
      <c r="E19" s="16" t="s">
        <v>5</v>
      </c>
      <c r="F19" s="15" t="s">
        <v>5</v>
      </c>
      <c r="G19" s="16" t="s">
        <v>5</v>
      </c>
      <c r="H19" s="16" t="s">
        <v>5</v>
      </c>
      <c r="I19" s="16" t="s">
        <v>5</v>
      </c>
      <c r="J19" s="16" t="s">
        <v>5</v>
      </c>
      <c r="K19" s="16" t="s">
        <v>5</v>
      </c>
      <c r="L19" s="39"/>
      <c r="M19" s="26"/>
      <c r="N19" s="26"/>
      <c r="O19" s="26"/>
      <c r="P19" s="26"/>
      <c r="Q19" s="34"/>
    </row>
    <row r="20" spans="1:19" ht="30" x14ac:dyDescent="0.25">
      <c r="A20" s="3">
        <v>1</v>
      </c>
      <c r="B20" s="22" t="s">
        <v>35</v>
      </c>
      <c r="C20" s="17" t="s">
        <v>32</v>
      </c>
      <c r="D20" s="22">
        <v>160</v>
      </c>
      <c r="E20" s="10">
        <v>3119.31</v>
      </c>
      <c r="F20" s="10">
        <v>3123.23</v>
      </c>
      <c r="G20" s="10">
        <v>3293.76</v>
      </c>
      <c r="H20" s="10"/>
      <c r="I20" s="10"/>
      <c r="J20" s="10"/>
      <c r="K20" s="10"/>
      <c r="L20" s="15">
        <f t="shared" ref="L20" si="0">AVERAGE(E20:K20)</f>
        <v>3178.7666666666664</v>
      </c>
      <c r="M20" s="21">
        <f t="shared" ref="M20" si="1" xml:space="preserve"> COUNT(E20:K20)</f>
        <v>3</v>
      </c>
      <c r="N20" s="21">
        <f t="shared" ref="N20" si="2">STDEV(E20:K20)</f>
        <v>99.606433694482618</v>
      </c>
      <c r="O20" s="21">
        <f t="shared" ref="O20" si="3">N20/L20*100</f>
        <v>3.1334930851949694</v>
      </c>
      <c r="P20" s="21" t="str">
        <f t="shared" ref="P20" si="4">IF(O20&lt;33,"ОДНОРОДНЫЕ","НЕОДНОРОДНЫЕ")</f>
        <v>ОДНОРОДНЫЕ</v>
      </c>
      <c r="Q20" s="15">
        <f t="shared" ref="Q20" si="5">D20*L20</f>
        <v>508602.66666666663</v>
      </c>
    </row>
    <row r="21" spans="1:19" x14ac:dyDescent="0.25">
      <c r="A21" s="3"/>
      <c r="B21" s="7"/>
      <c r="C21" s="6"/>
      <c r="D21" s="4"/>
      <c r="E21" s="15">
        <f>SUMPRODUCT($D$20:$D$20,E20:E20)</f>
        <v>499089.6</v>
      </c>
      <c r="F21" s="15">
        <f>SUMPRODUCT($D$20:$D$20,F20:F20)</f>
        <v>499716.8</v>
      </c>
      <c r="G21" s="15">
        <f>SUMPRODUCT($D$20:$D$20,G20:G20)</f>
        <v>527001.60000000009</v>
      </c>
      <c r="H21" s="15" t="e">
        <f>SUMPRODUCT($D$20:$D$20,H20:H20)</f>
        <v>#VALUE!</v>
      </c>
      <c r="I21" s="15"/>
      <c r="J21" s="15"/>
      <c r="K21" s="15" t="e">
        <f>SUMPRODUCT($D$20:$D$20,K20:K20)</f>
        <v>#VALUE!</v>
      </c>
      <c r="L21" s="15"/>
      <c r="M21" s="21"/>
      <c r="N21" s="21"/>
      <c r="O21" s="21"/>
      <c r="P21" s="21"/>
      <c r="Q21" s="2">
        <f>SUM(Q20:Q20)</f>
        <v>508602.66666666663</v>
      </c>
    </row>
    <row r="23" spans="1:19" x14ac:dyDescent="0.25">
      <c r="A23" s="32" t="s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9" x14ac:dyDescent="0.25">
      <c r="A24" s="33" t="s">
        <v>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9" ht="1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9" s="20" customFormat="1" x14ac:dyDescent="0.25">
      <c r="A26" s="28" t="s">
        <v>36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5"/>
      <c r="S26" s="5"/>
    </row>
    <row r="32" spans="1:19" x14ac:dyDescent="0.25">
      <c r="P32" s="23"/>
    </row>
  </sheetData>
  <mergeCells count="18">
    <mergeCell ref="A26:Q26"/>
    <mergeCell ref="A25:Q25"/>
    <mergeCell ref="N12:O12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2023-05-17T06:58:36Z</dcterms:modified>
</cp:coreProperties>
</file>