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1" l="1"/>
  <c r="M21" i="1" s="1"/>
  <c r="I21" i="1"/>
  <c r="J21" i="1"/>
  <c r="H22" i="1"/>
  <c r="M22" i="1" s="1"/>
  <c r="I22" i="1"/>
  <c r="J22" i="1"/>
  <c r="F23" i="1"/>
  <c r="G23" i="1"/>
  <c r="E23" i="1"/>
  <c r="K22" i="1" l="1"/>
  <c r="L22" i="1" s="1"/>
  <c r="M23" i="1"/>
  <c r="K21" i="1"/>
  <c r="L21" i="1" s="1"/>
</calcChain>
</file>

<file path=xl/sharedStrings.xml><?xml version="1.0" encoding="utf-8"?>
<sst xmlns="http://schemas.openxmlformats.org/spreadsheetml/2006/main" count="39" uniqueCount="36">
  <si>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</si>
  <si>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</si>
  <si>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</si>
  <si>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</si>
  <si>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</si>
  <si>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</si>
  <si>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</si>
  <si>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</si>
  <si>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</si>
  <si>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</si>
  <si>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</si>
  <si>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</si>
  <si>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</si>
  <si>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</si>
  <si>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</si>
  <si>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</si>
  <si>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</si>
  <si>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</si>
  <si>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</si>
  <si>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</si>
  <si>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</si>
  <si>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</si>
  <si>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</si>
  <si>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</si>
  <si>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</t>
  </si>
  <si>
    <t>Источник № 1</t>
  </si>
  <si>
    <t>Источник № 2</t>
  </si>
  <si>
    <t>Источник № 3</t>
  </si>
  <si>
    <t>№ 117-23</t>
  </si>
  <si>
    <t>на поставку прибора для упаковки медицинских изделий методом термосварки с принадлежностями путем запроса котировок</t>
  </si>
  <si>
    <t>Исходя из имеющегося у Заказчика объёма финансового обеспечения для осуществления закупки НМЦД устанавливается в размере 87705 руб. (восемьдесят семь тысяч семьсот пять рублей 00 копеек</t>
  </si>
  <si>
    <t xml:space="preserve">Прибор для упаковки медицинских изделий методом термосварки </t>
  </si>
  <si>
    <t>Рулоны для медицинской паровой, газовой, плазменной стерилизации</t>
  </si>
  <si>
    <t>вх. № 1795-04/23 от 28.04.2023</t>
  </si>
  <si>
    <t>вх. № 1796-04/23 от 28.04.2023</t>
  </si>
  <si>
    <t>вх. № 1797-04/23 от 28.04.2023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</si>
</sst>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="85" zoomScaleNormal="85" zoomScalePageLayoutView="70" workbookViewId="0">
      <selection activeCell="F21" sqref="F21:F22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7.85546875" style="1" bestFit="1" customWidth="1"/>
    <col min="4" max="4" width="7.7109375" style="1" bestFit="1" customWidth="1"/>
    <col min="5" max="5" width="16.5703125" style="2" customWidth="1"/>
    <col min="6" max="6" width="16.28515625" style="2" customWidth="1"/>
    <col min="7" max="7" width="17.2851562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5.42578125" style="2" customWidth="1"/>
    <col min="14" max="14" width="9.140625" style="1"/>
    <col min="15" max="15" width="9.7109375" style="1" bestFit="1" customWidth="1"/>
    <col min="16" max="18" width="10.7109375" style="1" bestFit="1" customWidth="1"/>
    <col min="19" max="16384" width="9.140625" style="1"/>
  </cols>
  <sheetData>
    <row r="1" spans="1:13" x14ac:dyDescent="0.25">
      <c r="A1" s="7"/>
      <c r="B1" s="7"/>
      <c r="C1" s="7"/>
      <c r="D1" s="7"/>
      <c r="E1" s="3"/>
      <c r="F1" s="3"/>
      <c r="G1" s="3"/>
      <c r="H1" s="3"/>
      <c r="I1" s="7"/>
      <c r="J1" s="7"/>
      <c r="K1" s="7"/>
      <c r="L1" s="7"/>
      <c r="M1" s="8" t="s">
        <v>20</v>
      </c>
    </row>
    <row r="2" spans="1:13" ht="14.45" customHeight="1" x14ac:dyDescent="0.25">
      <c r="A2" s="7"/>
      <c r="B2" s="7"/>
      <c r="C2" s="7"/>
      <c r="D2" s="7"/>
      <c r="E2" s="3"/>
      <c r="F2" s="3"/>
      <c r="G2" s="3"/>
      <c r="H2" s="3"/>
      <c r="I2" s="7"/>
      <c r="J2" s="7"/>
      <c r="K2" s="7"/>
      <c r="L2" s="7"/>
      <c r="M2" s="8" t="s">
        <v>21</v>
      </c>
    </row>
    <row r="3" spans="1:13" ht="14.45" hidden="1" customHeight="1" x14ac:dyDescent="0.25">
      <c r="A3" s="7"/>
      <c r="B3" s="7"/>
      <c r="C3" s="7"/>
      <c r="D3" s="7"/>
      <c r="E3" s="3"/>
      <c r="F3" s="3"/>
      <c r="G3" s="3"/>
      <c r="H3" s="3"/>
      <c r="I3" s="7"/>
      <c r="J3" s="7"/>
      <c r="K3" s="7"/>
      <c r="L3" s="7"/>
      <c r="M3" s="8"/>
    </row>
    <row r="4" spans="1:13" ht="15" customHeight="1" x14ac:dyDescent="0.25">
      <c r="A4" s="7"/>
      <c r="B4" s="7"/>
      <c r="C4" s="7"/>
      <c r="D4" s="7"/>
      <c r="E4" s="31" t="s">
        <v>29</v>
      </c>
      <c r="F4" s="31"/>
      <c r="G4" s="31"/>
      <c r="H4" s="31"/>
      <c r="I4" s="31"/>
      <c r="J4" s="31"/>
      <c r="K4" s="31"/>
      <c r="L4" s="31"/>
      <c r="M4" s="31"/>
    </row>
    <row r="5" spans="1:13" x14ac:dyDescent="0.25">
      <c r="A5" s="7"/>
      <c r="B5" s="7"/>
      <c r="C5" s="7"/>
      <c r="D5" s="7"/>
      <c r="E5" s="3"/>
      <c r="F5" s="3"/>
      <c r="G5" s="3"/>
      <c r="H5" s="3"/>
      <c r="I5" s="7"/>
      <c r="J5" s="7"/>
      <c r="K5" s="7"/>
      <c r="L5" s="7"/>
      <c r="M5" s="8" t="s">
        <v>22</v>
      </c>
    </row>
    <row r="6" spans="1:13" x14ac:dyDescent="0.25">
      <c r="A6" s="7"/>
      <c r="B6" s="7"/>
      <c r="C6" s="7"/>
      <c r="D6" s="7"/>
      <c r="E6" s="3"/>
      <c r="F6" s="3"/>
      <c r="G6" s="3"/>
      <c r="H6" s="3"/>
      <c r="I6" s="7"/>
      <c r="J6" s="7"/>
      <c r="K6" s="7"/>
      <c r="L6" s="7"/>
      <c r="M6" s="8" t="s">
        <v>23</v>
      </c>
    </row>
    <row r="7" spans="1:13" ht="14.45" customHeight="1" x14ac:dyDescent="0.25">
      <c r="A7" s="7"/>
      <c r="B7" s="7"/>
      <c r="C7" s="7"/>
      <c r="D7" s="7"/>
      <c r="E7" s="3"/>
      <c r="F7" s="3"/>
      <c r="G7" s="3"/>
      <c r="H7" s="3"/>
      <c r="I7" s="7"/>
      <c r="J7" s="7"/>
      <c r="K7" s="7"/>
      <c r="L7" s="7"/>
      <c r="M7" s="8" t="s">
        <v>28</v>
      </c>
    </row>
    <row r="8" spans="1:13" x14ac:dyDescent="0.25">
      <c r="A8" s="7"/>
      <c r="B8" s="7"/>
      <c r="C8" s="7"/>
      <c r="D8" s="7"/>
      <c r="E8" s="3"/>
      <c r="F8" s="3"/>
      <c r="G8" s="3"/>
      <c r="H8" s="3"/>
      <c r="I8" s="7"/>
      <c r="J8" s="7"/>
      <c r="K8" s="7"/>
      <c r="L8" s="7"/>
      <c r="M8" s="3"/>
    </row>
    <row r="9" spans="1:13" x14ac:dyDescent="0.25">
      <c r="A9" s="7"/>
      <c r="B9" s="7"/>
      <c r="C9" s="7"/>
      <c r="D9" s="7"/>
      <c r="E9" s="3"/>
      <c r="F9" s="3"/>
      <c r="G9" s="3"/>
      <c r="H9" s="3"/>
      <c r="I9" s="7"/>
      <c r="J9" s="7"/>
      <c r="K9" s="7"/>
      <c r="L9" s="7"/>
      <c r="M9" s="5" t="s">
        <v>12</v>
      </c>
    </row>
    <row r="10" spans="1:13" x14ac:dyDescent="0.25">
      <c r="A10" s="7"/>
      <c r="B10" s="7"/>
      <c r="C10" s="7"/>
      <c r="D10" s="7"/>
      <c r="E10" s="3"/>
      <c r="F10" s="3"/>
      <c r="G10" s="3"/>
      <c r="H10" s="3"/>
      <c r="I10" s="7"/>
      <c r="J10" s="7"/>
      <c r="K10" s="7"/>
      <c r="L10" s="7"/>
      <c r="M10" s="6" t="s">
        <v>17</v>
      </c>
    </row>
    <row r="11" spans="1:13" x14ac:dyDescent="0.25">
      <c r="A11" s="7"/>
      <c r="B11" s="7"/>
      <c r="C11" s="7"/>
      <c r="D11" s="7"/>
      <c r="E11" s="3"/>
      <c r="F11" s="3"/>
      <c r="G11" s="3"/>
      <c r="H11" s="3"/>
      <c r="I11" s="7"/>
      <c r="J11" s="7"/>
      <c r="K11" s="7"/>
      <c r="L11" s="7"/>
      <c r="M11" s="6" t="s">
        <v>13</v>
      </c>
    </row>
    <row r="12" spans="1:13" x14ac:dyDescent="0.25">
      <c r="A12" s="7"/>
      <c r="B12" s="7"/>
      <c r="C12" s="7"/>
      <c r="D12" s="7"/>
      <c r="E12" s="3"/>
      <c r="F12" s="3"/>
      <c r="G12" s="3"/>
      <c r="H12" s="3"/>
      <c r="I12" s="7"/>
      <c r="J12" s="7"/>
      <c r="K12" s="7"/>
      <c r="L12" s="7"/>
      <c r="M12" s="3"/>
    </row>
    <row r="13" spans="1:13" ht="28.9" customHeight="1" x14ac:dyDescent="0.25">
      <c r="A13" s="7"/>
      <c r="B13" s="7"/>
      <c r="C13" s="7"/>
      <c r="D13" s="7"/>
      <c r="E13" s="3"/>
      <c r="F13" s="3"/>
      <c r="G13" s="3"/>
      <c r="H13" s="3"/>
      <c r="I13" s="7"/>
      <c r="J13" s="37" t="s">
        <v>16</v>
      </c>
      <c r="K13" s="37"/>
      <c r="L13" s="7"/>
      <c r="M13" s="3" t="s">
        <v>14</v>
      </c>
    </row>
    <row r="14" spans="1:13" ht="18.75" x14ac:dyDescent="0.25">
      <c r="A14" s="7"/>
      <c r="B14" s="7"/>
      <c r="C14" s="7"/>
      <c r="D14" s="7"/>
      <c r="E14" s="3"/>
      <c r="F14" s="3"/>
      <c r="G14" s="3"/>
      <c r="H14" s="3"/>
      <c r="I14" s="7"/>
      <c r="J14" s="7"/>
      <c r="K14" s="7"/>
      <c r="L14" s="7"/>
      <c r="M14" s="4"/>
    </row>
    <row r="15" spans="1:13" ht="18.75" x14ac:dyDescent="0.25">
      <c r="A15" s="7"/>
      <c r="B15" s="37" t="s">
        <v>15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4"/>
    </row>
    <row r="16" spans="1:13" hidden="1" x14ac:dyDescent="0.25">
      <c r="A16" s="7"/>
      <c r="B16" s="7"/>
      <c r="C16" s="7"/>
      <c r="D16" s="7"/>
      <c r="E16" s="3"/>
      <c r="F16" s="3"/>
      <c r="G16" s="3"/>
      <c r="H16" s="3"/>
      <c r="I16" s="7"/>
      <c r="J16" s="7"/>
      <c r="K16" s="7"/>
      <c r="L16" s="7"/>
      <c r="M16" s="3"/>
    </row>
    <row r="17" spans="1:15" x14ac:dyDescent="0.25">
      <c r="A17" s="7"/>
      <c r="B17" s="7"/>
      <c r="C17" s="7"/>
      <c r="D17" s="7"/>
      <c r="E17" s="3"/>
      <c r="F17" s="3"/>
      <c r="G17" s="3"/>
      <c r="H17" s="3"/>
      <c r="I17" s="7"/>
      <c r="J17" s="7"/>
      <c r="K17" s="7"/>
      <c r="L17" s="7"/>
      <c r="M17" s="3"/>
    </row>
    <row r="18" spans="1:15" ht="54.6" customHeight="1" x14ac:dyDescent="0.25">
      <c r="A18" s="40"/>
      <c r="B18" s="41"/>
      <c r="C18" s="42"/>
      <c r="D18" s="41"/>
      <c r="E18" s="30" t="s">
        <v>33</v>
      </c>
      <c r="F18" s="30" t="s">
        <v>34</v>
      </c>
      <c r="G18" s="30" t="s">
        <v>35</v>
      </c>
      <c r="H18" s="9"/>
      <c r="I18" s="10"/>
      <c r="J18" s="10"/>
      <c r="K18" s="10"/>
      <c r="L18" s="10"/>
      <c r="M18" s="9"/>
    </row>
    <row r="19" spans="1:15" ht="30" customHeight="1" x14ac:dyDescent="0.25">
      <c r="A19" s="32" t="s">
        <v>0</v>
      </c>
      <c r="B19" s="32" t="s">
        <v>1</v>
      </c>
      <c r="C19" s="32" t="s">
        <v>2</v>
      </c>
      <c r="D19" s="32"/>
      <c r="E19" s="9" t="s">
        <v>25</v>
      </c>
      <c r="F19" s="9" t="s">
        <v>26</v>
      </c>
      <c r="G19" s="9" t="s">
        <v>27</v>
      </c>
      <c r="H19" s="43" t="s">
        <v>11</v>
      </c>
      <c r="I19" s="32" t="s">
        <v>8</v>
      </c>
      <c r="J19" s="32" t="s">
        <v>9</v>
      </c>
      <c r="K19" s="32" t="s">
        <v>10</v>
      </c>
      <c r="L19" s="32" t="s">
        <v>6</v>
      </c>
      <c r="M19" s="39" t="s">
        <v>7</v>
      </c>
    </row>
    <row r="20" spans="1:15" ht="30" x14ac:dyDescent="0.25">
      <c r="A20" s="33"/>
      <c r="B20" s="33"/>
      <c r="C20" s="11" t="s">
        <v>3</v>
      </c>
      <c r="D20" s="11" t="s">
        <v>4</v>
      </c>
      <c r="E20" s="21" t="s">
        <v>5</v>
      </c>
      <c r="F20" s="9" t="s">
        <v>5</v>
      </c>
      <c r="G20" s="9" t="s">
        <v>5</v>
      </c>
      <c r="H20" s="44"/>
      <c r="I20" s="32"/>
      <c r="J20" s="32"/>
      <c r="K20" s="32"/>
      <c r="L20" s="32"/>
      <c r="M20" s="39"/>
    </row>
    <row r="21" spans="1:15" ht="30" x14ac:dyDescent="0.25">
      <c r="A21" s="13">
        <v>1</v>
      </c>
      <c r="B21" s="27" t="s">
        <v>31</v>
      </c>
      <c r="C21" s="29" t="s">
        <v>24</v>
      </c>
      <c r="D21" s="26">
        <v>1</v>
      </c>
      <c r="E21" s="24">
        <v>78500</v>
      </c>
      <c r="F21" s="14">
        <v>75000</v>
      </c>
      <c r="G21" s="28">
        <v>80000</v>
      </c>
      <c r="H21" s="28">
        <f t="shared" ref="H21" si="0">AVERAGE(E21:G21)</f>
        <v>77833.333333333328</v>
      </c>
      <c r="I21" s="29">
        <f t="shared" ref="I21" si="1" xml:space="preserve"> COUNT(E21:G21)</f>
        <v>3</v>
      </c>
      <c r="J21" s="29">
        <f t="shared" ref="J21" si="2">STDEV(E21:G21)</f>
        <v>2565.8007197234424</v>
      </c>
      <c r="K21" s="29">
        <f t="shared" ref="K21" si="3">J21/H21*100</f>
        <v>3.2965319739487486</v>
      </c>
      <c r="L21" s="29" t="str">
        <f t="shared" ref="L21" si="4">IF(K21&lt;33,"ОДНОРОДНЫЕ","НЕОДНОРОДНЫЕ")</f>
        <v>ОДНОРОДНЫЕ</v>
      </c>
      <c r="M21" s="28">
        <f t="shared" ref="M21" si="5">D21*H21</f>
        <v>77833.333333333328</v>
      </c>
    </row>
    <row r="22" spans="1:15" ht="30" x14ac:dyDescent="0.25">
      <c r="A22" s="13">
        <v>2</v>
      </c>
      <c r="B22" s="27" t="s">
        <v>32</v>
      </c>
      <c r="C22" s="29" t="s">
        <v>24</v>
      </c>
      <c r="D22" s="26">
        <v>3</v>
      </c>
      <c r="E22" s="24">
        <v>4555</v>
      </c>
      <c r="F22" s="14">
        <v>4235</v>
      </c>
      <c r="G22" s="22">
        <v>4600</v>
      </c>
      <c r="H22" s="22">
        <f t="shared" ref="H22" si="6">AVERAGE(E22:G22)</f>
        <v>4463.333333333333</v>
      </c>
      <c r="I22" s="23">
        <f t="shared" ref="I22" si="7" xml:space="preserve"> COUNT(E22:G22)</f>
        <v>3</v>
      </c>
      <c r="J22" s="23">
        <f t="shared" ref="J22" si="8">STDEV(E22:G22)</f>
        <v>199.01842460770644</v>
      </c>
      <c r="K22" s="23">
        <f t="shared" ref="K22" si="9">J22/H22*100</f>
        <v>4.4589639568567545</v>
      </c>
      <c r="L22" s="23" t="str">
        <f t="shared" ref="L22" si="10">IF(K22&lt;33,"ОДНОРОДНЫЕ","НЕОДНОРОДНЫЕ")</f>
        <v>ОДНОРОДНЫЕ</v>
      </c>
      <c r="M22" s="22">
        <f t="shared" ref="M22" si="11">D22*H22</f>
        <v>13390</v>
      </c>
    </row>
    <row r="23" spans="1:15" x14ac:dyDescent="0.25">
      <c r="A23" s="20"/>
      <c r="B23" s="15"/>
      <c r="C23" s="16"/>
      <c r="D23" s="17"/>
      <c r="E23" s="25">
        <f>SUMPRODUCT($D$21:$D$22,E21:E22)</f>
        <v>92165</v>
      </c>
      <c r="F23" s="28">
        <f t="shared" ref="F23:G23" si="12">SUMPRODUCT($D$21:$D$22,F21:F22)</f>
        <v>87705</v>
      </c>
      <c r="G23" s="28">
        <f t="shared" si="12"/>
        <v>93800</v>
      </c>
      <c r="H23" s="9"/>
      <c r="I23" s="10"/>
      <c r="J23" s="10"/>
      <c r="K23" s="10"/>
      <c r="L23" s="10"/>
      <c r="M23" s="12">
        <f>SUM(M21:M22)</f>
        <v>91223.333333333328</v>
      </c>
    </row>
    <row r="24" spans="1:15" x14ac:dyDescent="0.25">
      <c r="A24" s="7"/>
      <c r="B24" s="7"/>
      <c r="C24" s="7"/>
      <c r="D24" s="7"/>
      <c r="E24" s="3"/>
      <c r="F24" s="3"/>
      <c r="G24" s="3"/>
      <c r="H24" s="3"/>
      <c r="I24" s="7"/>
      <c r="J24" s="7"/>
      <c r="K24" s="7"/>
      <c r="L24" s="7"/>
      <c r="M24" s="3"/>
    </row>
    <row r="25" spans="1:15" s="7" customFormat="1" ht="33.6" customHeight="1" x14ac:dyDescent="0.25">
      <c r="A25" s="38" t="s">
        <v>19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5" s="7" customFormat="1" x14ac:dyDescent="0.25">
      <c r="A26" s="36" t="s">
        <v>18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5" s="7" customFormat="1" ht="15" customHeight="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5" s="19" customFormat="1" x14ac:dyDescent="0.25">
      <c r="A28" s="34" t="s">
        <v>30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18"/>
      <c r="O28" s="18"/>
    </row>
  </sheetData>
  <mergeCells count="18">
    <mergeCell ref="L19:L20"/>
    <mergeCell ref="A19:A20"/>
    <mergeCell ref="E4:M4"/>
    <mergeCell ref="B19:B20"/>
    <mergeCell ref="C19:D19"/>
    <mergeCell ref="A28:M28"/>
    <mergeCell ref="A27:M27"/>
    <mergeCell ref="J13:K13"/>
    <mergeCell ref="B15:L15"/>
    <mergeCell ref="A25:M25"/>
    <mergeCell ref="A26:M26"/>
    <mergeCell ref="M19:M20"/>
    <mergeCell ref="A18:B18"/>
    <mergeCell ref="C18:D18"/>
    <mergeCell ref="H19:H20"/>
    <mergeCell ref="I19:I20"/>
    <mergeCell ref="J19:J20"/>
    <mergeCell ref="K19:K20"/>
  </mergeCells>
  <conditionalFormatting sqref="L21:L23">
    <cfRule type="containsText" dxfId="11" priority="10" operator="containsText" text="НЕ">
      <formula>NOT(ISERROR(SEARCH("НЕ",L21)))</formula>
    </cfRule>
    <cfRule type="containsText" dxfId="10" priority="11" operator="containsText" text="ОДНОРОДНЫЕ">
      <formula>NOT(ISERROR(SEARCH("ОДНОРОДНЫЕ",L21)))</formula>
    </cfRule>
    <cfRule type="containsText" dxfId="9" priority="12" operator="containsText" text="НЕОДНОРОДНЫЕ">
      <formula>NOT(ISERROR(SEARCH("НЕОДНОРОДНЫЕ",L21)))</formula>
    </cfRule>
  </conditionalFormatting>
  <conditionalFormatting sqref="L21:L23">
    <cfRule type="containsText" dxfId="8" priority="7" operator="containsText" text="НЕОДНОРОДНЫЕ">
      <formula>NOT(ISERROR(SEARCH("НЕОДНОРОДНЫЕ",L21)))</formula>
    </cfRule>
    <cfRule type="containsText" dxfId="7" priority="8" operator="containsText" text="ОДНОРОДНЫЕ">
      <formula>NOT(ISERROR(SEARCH("ОДНОРОДНЫЕ",L21)))</formula>
    </cfRule>
    <cfRule type="containsText" dxfId="6" priority="9" operator="containsText" text="НЕОДНОРОДНЫЕ">
      <formula>NOT(ISERROR(SEARCH("НЕОДНОРОДНЫЕ",L21)))</formula>
    </cfRule>
  </conditionalFormatting>
  <pageMargins left="0.31496062992125984" right="0.19685039370078741" top="0.35433070866141736" bottom="0.35433070866141736" header="0.11811023622047245" footer="0.11811023622047245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2023-04-28T02:37:51Z</dcterms:modified>
</cp:coreProperties>
</file>