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E21" i="1"/>
  <c r="H20" i="1" l="1"/>
  <c r="M20" i="1" s="1"/>
  <c r="I20" i="1"/>
  <c r="J20" i="1"/>
  <c r="F21" i="1"/>
  <c r="K20" i="1" l="1"/>
  <c r="L20" i="1" s="1"/>
  <c r="M21" i="1" l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<sst xmlns="http://schemas.openxmlformats.org/spreadsheetml/2006/main" count="38" uniqueCount="36">
  <si>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</si>
  <si>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</si>
  <si>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</si>
  <si>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</si>
  <si>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</si>
  <si>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</si>
  <si>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</si>
  <si>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</si>
  <si>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</si>
  <si>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</si>
  <si>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</si>
  <si>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</si>
  <si>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</si>
  <si>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</si>
  <si>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</si>
  <si>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</si>
  <si>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</si>
  <si>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</si>
  <si>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</si>
  <si>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</si>
  <si>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</si>
  <si>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</si>
  <si>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</si>
  <si>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</si>
  <si>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</si>
  <si>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</si>
  <si>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</si>
  <si>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</si>
  <si>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упак.</t>
  </si>
  <si>
    <t>вх. № 1722-04/23 от 21.04.2023</t>
  </si>
  <si>
    <t>вх. № 1721-04/23 от 21.04.2023</t>
  </si>
  <si>
    <t>вх. № 1720-04/23 от 21.04.2023</t>
  </si>
  <si>
    <t>Исходя из имеющегося у Заказчика объёма финансового обеспечения для осуществления закупки НМЦД устанавливается в размере 332200 руб. (триста тридцать две тысячи двести рублей 00 копеек),</t>
  </si>
  <si>
    <t>№ 109-23</t>
  </si>
  <si>
    <t>Тест-полоски для полуавтоматического мочевого анализатора UriLit</t>
  </si>
  <si>
    <t>на поставку тест полосок  для мочевого анализатора UriLit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</si>
</sst>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85" zoomScaleNormal="85" zoomScalePageLayoutView="70" workbookViewId="0">
      <selection activeCell="G32" sqref="G32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29" t="s">
        <v>35</v>
      </c>
      <c r="H3" s="29"/>
      <c r="I3" s="29"/>
      <c r="J3" s="29"/>
      <c r="K3" s="29"/>
      <c r="L3" s="29"/>
      <c r="M3" s="29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33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3" t="s">
        <v>17</v>
      </c>
      <c r="K12" s="33"/>
      <c r="M12" s="1" t="s">
        <v>15</v>
      </c>
    </row>
    <row r="14" spans="2:13" x14ac:dyDescent="0.25">
      <c r="B14" s="33" t="s">
        <v>16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3" hidden="1" x14ac:dyDescent="0.25"/>
    <row r="17" spans="1:15" ht="54.6" customHeight="1" x14ac:dyDescent="0.25">
      <c r="A17" s="37" t="s">
        <v>11</v>
      </c>
      <c r="B17" s="38"/>
      <c r="C17" s="39"/>
      <c r="D17" s="38"/>
      <c r="E17" s="26" t="s">
        <v>29</v>
      </c>
      <c r="F17" s="26" t="s">
        <v>30</v>
      </c>
      <c r="G17" s="26" t="s">
        <v>31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27" t="s">
        <v>0</v>
      </c>
      <c r="B18" s="27" t="s">
        <v>1</v>
      </c>
      <c r="C18" s="27" t="s">
        <v>2</v>
      </c>
      <c r="D18" s="27"/>
      <c r="E18" s="15" t="s">
        <v>25</v>
      </c>
      <c r="F18" s="15" t="s">
        <v>26</v>
      </c>
      <c r="G18" s="15" t="s">
        <v>27</v>
      </c>
      <c r="H18" s="40" t="s">
        <v>12</v>
      </c>
      <c r="I18" s="27" t="s">
        <v>8</v>
      </c>
      <c r="J18" s="27" t="s">
        <v>9</v>
      </c>
      <c r="K18" s="27" t="s">
        <v>10</v>
      </c>
      <c r="L18" s="27" t="s">
        <v>6</v>
      </c>
      <c r="M18" s="36" t="s">
        <v>7</v>
      </c>
    </row>
    <row r="19" spans="1:15" x14ac:dyDescent="0.25">
      <c r="A19" s="28"/>
      <c r="B19" s="28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1"/>
      <c r="I19" s="27"/>
      <c r="J19" s="27"/>
      <c r="K19" s="27"/>
      <c r="L19" s="27"/>
      <c r="M19" s="36"/>
    </row>
    <row r="20" spans="1:15" ht="30" x14ac:dyDescent="0.25">
      <c r="A20" s="4">
        <v>1</v>
      </c>
      <c r="B20" s="24" t="s">
        <v>34</v>
      </c>
      <c r="C20" s="23" t="s">
        <v>28</v>
      </c>
      <c r="D20" s="25">
        <v>200</v>
      </c>
      <c r="E20" s="9">
        <v>1700</v>
      </c>
      <c r="F20" s="5">
        <v>1661</v>
      </c>
      <c r="G20" s="15">
        <v>1720</v>
      </c>
      <c r="H20" s="15">
        <f t="shared" ref="H20" si="0">AVERAGE(E20:G20)</f>
        <v>1693.6666666666667</v>
      </c>
      <c r="I20" s="17">
        <f t="shared" ref="I20" si="1" xml:space="preserve"> COUNT(E20:G20)</f>
        <v>3</v>
      </c>
      <c r="J20" s="17">
        <f t="shared" ref="J20" si="2">STDEV(E20:G20)</f>
        <v>30.005555041247501</v>
      </c>
      <c r="K20" s="17">
        <f t="shared" ref="K20" si="3">J20/H20*100</f>
        <v>1.7716328502999903</v>
      </c>
      <c r="L20" s="17" t="str">
        <f t="shared" ref="L20" si="4">IF(K20&lt;33,"ОДНОРОДНЫЕ","НЕОДНОРОДНЫЕ")</f>
        <v>ОДНОРОДНЫЕ</v>
      </c>
      <c r="M20" s="15">
        <f t="shared" ref="M20" si="5">D20*H20</f>
        <v>338733.33333333337</v>
      </c>
    </row>
    <row r="21" spans="1:15" x14ac:dyDescent="0.25">
      <c r="A21" s="4"/>
      <c r="B21" s="11"/>
      <c r="C21" s="10"/>
      <c r="D21" s="6"/>
      <c r="E21" s="22">
        <f>SUMPRODUCT($D$20:$D$20,E20:E20)</f>
        <v>340000</v>
      </c>
      <c r="F21" s="15">
        <f>SUMPRODUCT($D$20:$D$20,F20:F20)</f>
        <v>332200</v>
      </c>
      <c r="G21" s="15">
        <f>SUMPRODUCT($D$20:$D$20,G20:G20)</f>
        <v>344000</v>
      </c>
      <c r="H21" s="15"/>
      <c r="I21" s="17"/>
      <c r="J21" s="17"/>
      <c r="K21" s="17"/>
      <c r="L21" s="17"/>
      <c r="M21" s="3">
        <f>SUM(M20:M20)</f>
        <v>338733.33333333337</v>
      </c>
    </row>
    <row r="23" spans="1:15" x14ac:dyDescent="0.25">
      <c r="A23" s="34" t="s">
        <v>20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5" x14ac:dyDescent="0.25">
      <c r="A24" s="35" t="s">
        <v>19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5" ht="1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5" s="8" customFormat="1" x14ac:dyDescent="0.25">
      <c r="A26" s="30" t="s">
        <v>32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7"/>
      <c r="O26" s="7"/>
    </row>
    <row r="28" spans="1:15" x14ac:dyDescent="0.25">
      <c r="J28" s="19"/>
    </row>
    <row r="32" spans="1:15" x14ac:dyDescent="0.25">
      <c r="L32" s="19"/>
    </row>
  </sheetData>
  <mergeCells count="18"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2023-04-25T01:44:02Z</dcterms:modified>
</cp:coreProperties>
</file>