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0" yWindow="0" windowWidth="11070" windowHeight="933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C17" i="1" l="1"/>
  <c r="G23" i="1" l="1"/>
  <c r="F23" i="1"/>
  <c r="E23" i="1"/>
  <c r="L21" i="1" l="1"/>
  <c r="K21" i="1"/>
  <c r="J21" i="1"/>
  <c r="O21" i="1" s="1"/>
  <c r="J23" i="1"/>
  <c r="K23" i="1"/>
  <c r="L23" i="1"/>
  <c r="M21" i="1" l="1"/>
  <c r="N21" i="1" s="1"/>
  <c r="M23" i="1"/>
  <c r="N23" i="1" s="1"/>
  <c r="L20" i="1"/>
  <c r="K20" i="1"/>
  <c r="J20" i="1"/>
  <c r="K22" i="1" l="1"/>
  <c r="L22" i="1"/>
  <c r="J22" i="1"/>
  <c r="O22" i="1" s="1"/>
  <c r="M20" i="1"/>
  <c r="N20" i="1" s="1"/>
  <c r="O20" i="1"/>
  <c r="M22" i="1" l="1"/>
  <c r="N22" i="1" s="1"/>
</calcChain>
</file>

<file path=xl/sharedStrings.xml><?xml version="1.0" encoding="utf-8"?>
<sst xmlns="http://schemas.openxmlformats.org/spreadsheetml/2006/main" count="47" uniqueCount="41">
  <si>
    <t>№ п/п</t>
  </si>
  <si>
    <t>Наименование товара, работ, услуг</t>
  </si>
  <si>
    <t>Объем</t>
  </si>
  <si>
    <t>Ед.изм.</t>
  </si>
  <si>
    <t>Кол-во</t>
  </si>
  <si>
    <t>Источник №1</t>
  </si>
  <si>
    <t>Цена за ед.изм.</t>
  </si>
  <si>
    <t>Источник №2</t>
  </si>
  <si>
    <t>Источник №3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</si>
  <si>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</si>
  <si>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</si>
  <si>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</si>
  <si>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</si>
  <si>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</si>
  <si>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</si>
  <si>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</si>
  <si>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</si>
  <si>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</si>
  <si>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</si>
  <si>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</si>
  <si>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</si>
  <si>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</si>
  <si>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>Источник №4</t>
  </si>
  <si>
    <t>Источник №5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</si>
  <si>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</si>
  <si>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ИТОГО: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</si>
  <si>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</si>
  <si>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</si>
  <si>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</si>
  <si>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только субъекты малого и среднего предпринимательства</t>
  </si>
  <si>
    <t>Шт.</t>
  </si>
  <si>
    <t>№ 151-23</t>
  </si>
  <si>
    <t xml:space="preserve">на поставку и сборку медицинской мебели (кушетка, шкаф, ширма) </t>
  </si>
  <si>
    <t>путем запроса котировок в электронной форме, участниками которого могут являться</t>
  </si>
  <si>
    <t xml:space="preserve">Медицинский шкаф, металлический </t>
  </si>
  <si>
    <t>Смотровая медицинская кушетка</t>
  </si>
  <si>
    <t>Ширма медицинская односекционная</t>
  </si>
  <si>
    <t>КП вх. 2115-05/23 от 24.05.2023</t>
  </si>
  <si>
    <t>КП вх. 1998-05/23 от 17.05.2023</t>
  </si>
  <si>
    <t>КП вх. 1997-05/23 от 17.05.2023</t>
  </si>
  <si>
    <t>Исходя из имеющегося у Заказчика объёма финансового обеспечения для осуществления закупки НМЦД устанавливается в размере 374420 руб. (триста семьдесят четыре тысячи четыреста двадцать рублей 00 копеек),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</si>
</sst>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64" fontId="0" fillId="0" borderId="0" xfId="0" applyNumberFormat="1" applyFill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indent="15"/>
    </xf>
    <xf numFmtId="0" fontId="2" fillId="0" borderId="0" xfId="0" applyFont="1" applyAlignment="1">
      <alignment horizontal="right"/>
    </xf>
    <xf numFmtId="0" fontId="0" fillId="0" borderId="0" xfId="0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64" fontId="1" fillId="0" borderId="3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center" vertical="center" wrapText="1"/>
    </xf>
    <xf numFmtId="164" fontId="1" fillId="0" borderId="5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1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8"/>
  <sheetViews>
    <sheetView tabSelected="1" zoomScale="85" zoomScaleNormal="85" zoomScalePageLayoutView="70" workbookViewId="0">
      <selection activeCell="E34" sqref="E34"/>
    </sheetView>
  </sheetViews>
  <sheetFormatPr defaultRowHeight="15" x14ac:dyDescent="0.25"/>
  <cols>
    <col min="1" max="1" width="9.140625" style="2"/>
    <col min="2" max="2" width="35.28515625" style="2" bestFit="1" customWidth="1"/>
    <col min="3" max="3" width="9.140625" style="2"/>
    <col min="4" max="4" width="9.140625" style="9"/>
    <col min="5" max="5" width="17.42578125" style="3" customWidth="1"/>
    <col min="6" max="6" width="18" style="3" customWidth="1"/>
    <col min="7" max="7" width="17" style="3" customWidth="1"/>
    <col min="8" max="8" width="14.7109375" style="3" hidden="1" customWidth="1"/>
    <col min="9" max="9" width="14.42578125" style="3" hidden="1" customWidth="1"/>
    <col min="10" max="10" width="13.7109375" style="3" customWidth="1"/>
    <col min="11" max="11" width="9.42578125" style="2" customWidth="1"/>
    <col min="12" max="12" width="12.5703125" style="2" customWidth="1"/>
    <col min="13" max="13" width="10.28515625" style="2" customWidth="1"/>
    <col min="14" max="14" width="19.42578125" style="2" customWidth="1"/>
    <col min="15" max="15" width="13.28515625" style="3" customWidth="1"/>
    <col min="16" max="16384" width="9.140625" style="1"/>
  </cols>
  <sheetData>
    <row r="1" spans="1:15" x14ac:dyDescent="0.25">
      <c r="A1" s="12"/>
      <c r="B1" s="12"/>
      <c r="C1" s="12"/>
      <c r="D1" s="12"/>
      <c r="E1" s="4"/>
      <c r="F1" s="4"/>
      <c r="G1" s="4"/>
      <c r="H1" s="4"/>
      <c r="I1" s="4"/>
      <c r="J1" s="4"/>
      <c r="K1" s="12"/>
      <c r="L1" s="12"/>
      <c r="M1" s="12"/>
      <c r="N1" s="12"/>
      <c r="O1" s="13" t="s">
        <v>27</v>
      </c>
    </row>
    <row r="2" spans="1:15" ht="14.45" customHeight="1" x14ac:dyDescent="0.25">
      <c r="A2" s="12"/>
      <c r="B2" s="12"/>
      <c r="C2" s="12"/>
      <c r="D2" s="12"/>
      <c r="E2" s="4"/>
      <c r="F2" s="4"/>
      <c r="G2" s="4"/>
      <c r="H2" s="4"/>
      <c r="I2" s="4"/>
      <c r="J2" s="4"/>
      <c r="K2" s="12"/>
      <c r="L2" s="12"/>
      <c r="M2" s="12"/>
      <c r="N2" s="12"/>
      <c r="O2" s="13" t="s">
        <v>28</v>
      </c>
    </row>
    <row r="3" spans="1:15" ht="14.45" customHeight="1" x14ac:dyDescent="0.25">
      <c r="A3" s="12"/>
      <c r="B3" s="12"/>
      <c r="C3" s="12"/>
      <c r="D3" s="12"/>
      <c r="E3" s="4"/>
      <c r="F3" s="4"/>
      <c r="G3" s="4"/>
      <c r="H3" s="4"/>
      <c r="I3" s="4"/>
      <c r="J3" s="4"/>
      <c r="K3" s="12"/>
      <c r="L3" s="12"/>
      <c r="M3" s="12"/>
      <c r="N3" s="12"/>
      <c r="O3" s="13" t="s">
        <v>32</v>
      </c>
    </row>
    <row r="4" spans="1:15" ht="14.45" customHeight="1" x14ac:dyDescent="0.25">
      <c r="A4" s="12"/>
      <c r="B4" s="12"/>
      <c r="C4" s="12"/>
      <c r="D4" s="12"/>
      <c r="E4" s="4"/>
      <c r="F4" s="4"/>
      <c r="G4" s="4"/>
      <c r="H4" s="4"/>
      <c r="I4" s="4"/>
      <c r="J4" s="4"/>
      <c r="K4" s="12"/>
      <c r="L4" s="12"/>
      <c r="M4" s="12"/>
      <c r="N4" s="12"/>
      <c r="O4" s="13" t="s">
        <v>33</v>
      </c>
    </row>
    <row r="5" spans="1:15" ht="14.45" customHeight="1" x14ac:dyDescent="0.25">
      <c r="A5" s="12"/>
      <c r="B5" s="12"/>
      <c r="C5" s="12"/>
      <c r="D5" s="12"/>
      <c r="E5" s="4"/>
      <c r="F5" s="4"/>
      <c r="G5" s="4"/>
      <c r="H5" s="4"/>
      <c r="I5" s="4"/>
      <c r="J5" s="4"/>
      <c r="K5" s="12"/>
      <c r="L5" s="12"/>
      <c r="M5" s="12"/>
      <c r="N5" s="12"/>
      <c r="O5" s="13" t="s">
        <v>29</v>
      </c>
    </row>
    <row r="6" spans="1:15" ht="14.45" customHeight="1" x14ac:dyDescent="0.25">
      <c r="A6" s="12"/>
      <c r="B6" s="12"/>
      <c r="C6" s="12"/>
      <c r="D6" s="12"/>
      <c r="E6" s="4"/>
      <c r="F6" s="4"/>
      <c r="G6" s="4"/>
      <c r="H6" s="4"/>
      <c r="I6" s="4"/>
      <c r="J6" s="4"/>
      <c r="K6" s="12"/>
      <c r="L6" s="12"/>
      <c r="M6" s="12"/>
      <c r="N6" s="12"/>
      <c r="O6" s="13" t="s">
        <v>31</v>
      </c>
    </row>
    <row r="7" spans="1:15" s="11" customFormat="1" ht="14.45" customHeight="1" x14ac:dyDescent="0.25">
      <c r="A7" s="12"/>
      <c r="B7" s="12"/>
      <c r="C7" s="12"/>
      <c r="D7" s="12"/>
      <c r="E7" s="4"/>
      <c r="F7" s="4"/>
      <c r="G7" s="4"/>
      <c r="H7" s="4"/>
      <c r="I7" s="4"/>
      <c r="J7" s="4"/>
      <c r="K7" s="12"/>
      <c r="L7" s="12"/>
      <c r="M7" s="12"/>
      <c r="N7" s="12"/>
      <c r="O7" s="13"/>
    </row>
    <row r="8" spans="1:15" s="6" customFormat="1" x14ac:dyDescent="0.25">
      <c r="A8" s="12"/>
      <c r="B8" s="12"/>
      <c r="C8" s="12"/>
      <c r="D8" s="12"/>
      <c r="E8" s="4"/>
      <c r="F8" s="4"/>
      <c r="G8" s="4"/>
      <c r="H8" s="4"/>
      <c r="I8" s="4"/>
      <c r="J8" s="4"/>
      <c r="K8" s="12"/>
      <c r="L8" s="12"/>
      <c r="M8" s="12"/>
      <c r="N8" s="12"/>
      <c r="O8" s="7" t="s">
        <v>16</v>
      </c>
    </row>
    <row r="9" spans="1:15" s="6" customFormat="1" x14ac:dyDescent="0.25">
      <c r="A9" s="12"/>
      <c r="B9" s="12"/>
      <c r="C9" s="12"/>
      <c r="D9" s="12"/>
      <c r="E9" s="4"/>
      <c r="F9" s="4"/>
      <c r="G9" s="4"/>
      <c r="H9" s="4"/>
      <c r="I9" s="4"/>
      <c r="J9" s="4"/>
      <c r="K9" s="12"/>
      <c r="L9" s="12"/>
      <c r="M9" s="12"/>
      <c r="N9" s="12"/>
      <c r="O9" s="8" t="s">
        <v>21</v>
      </c>
    </row>
    <row r="10" spans="1:15" s="6" customFormat="1" x14ac:dyDescent="0.25">
      <c r="A10" s="12"/>
      <c r="B10" s="12"/>
      <c r="C10" s="12"/>
      <c r="D10" s="12"/>
      <c r="E10" s="4"/>
      <c r="F10" s="4"/>
      <c r="G10" s="4"/>
      <c r="H10" s="4"/>
      <c r="I10" s="4"/>
      <c r="J10" s="4"/>
      <c r="K10" s="12"/>
      <c r="L10" s="12"/>
      <c r="M10" s="12"/>
      <c r="N10" s="12"/>
      <c r="O10" s="8" t="s">
        <v>17</v>
      </c>
    </row>
    <row r="11" spans="1:15" s="6" customFormat="1" x14ac:dyDescent="0.25">
      <c r="A11" s="12"/>
      <c r="B11" s="12"/>
      <c r="C11" s="12"/>
      <c r="D11" s="12"/>
      <c r="E11" s="4"/>
      <c r="F11" s="4"/>
      <c r="G11" s="4"/>
      <c r="H11" s="4"/>
      <c r="I11" s="4"/>
      <c r="J11" s="4"/>
      <c r="K11" s="12"/>
      <c r="L11" s="12"/>
      <c r="M11" s="12"/>
      <c r="N11" s="12"/>
      <c r="O11" s="4"/>
    </row>
    <row r="12" spans="1:15" s="6" customFormat="1" ht="28.9" customHeight="1" x14ac:dyDescent="0.25">
      <c r="A12" s="12"/>
      <c r="B12" s="12"/>
      <c r="C12" s="12"/>
      <c r="D12" s="12"/>
      <c r="E12" s="4"/>
      <c r="F12" s="4"/>
      <c r="G12" s="4"/>
      <c r="H12" s="4"/>
      <c r="I12" s="4"/>
      <c r="J12" s="4"/>
      <c r="K12" s="12"/>
      <c r="L12" s="31" t="s">
        <v>20</v>
      </c>
      <c r="M12" s="31"/>
      <c r="N12" s="12"/>
      <c r="O12" s="4" t="s">
        <v>18</v>
      </c>
    </row>
    <row r="13" spans="1:15" x14ac:dyDescent="0.25">
      <c r="A13" s="12"/>
      <c r="B13" s="12"/>
      <c r="C13" s="12"/>
      <c r="D13" s="12"/>
      <c r="E13" s="4"/>
      <c r="F13" s="4"/>
      <c r="G13" s="4"/>
      <c r="H13" s="4"/>
      <c r="I13" s="4"/>
      <c r="J13" s="4"/>
      <c r="K13" s="12"/>
      <c r="L13" s="12"/>
      <c r="M13" s="12"/>
      <c r="N13" s="12"/>
      <c r="O13" s="4"/>
    </row>
    <row r="14" spans="1:15" x14ac:dyDescent="0.25">
      <c r="A14" s="12"/>
      <c r="B14" s="31" t="s">
        <v>19</v>
      </c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4"/>
    </row>
    <row r="15" spans="1:15" hidden="1" x14ac:dyDescent="0.25">
      <c r="A15" s="12"/>
      <c r="B15" s="12"/>
      <c r="C15" s="12"/>
      <c r="D15" s="12"/>
      <c r="E15" s="4"/>
      <c r="F15" s="4"/>
      <c r="G15" s="4"/>
      <c r="H15" s="4"/>
      <c r="I15" s="4"/>
      <c r="J15" s="4"/>
      <c r="K15" s="12"/>
      <c r="L15" s="12"/>
      <c r="M15" s="12"/>
      <c r="N15" s="12"/>
      <c r="O15" s="4"/>
    </row>
    <row r="16" spans="1:15" x14ac:dyDescent="0.25">
      <c r="A16" s="12"/>
      <c r="B16" s="12"/>
      <c r="C16" s="12"/>
      <c r="D16" s="12"/>
      <c r="E16" s="4"/>
      <c r="F16" s="4"/>
      <c r="G16" s="4"/>
      <c r="H16" s="4"/>
      <c r="I16" s="4"/>
      <c r="J16" s="4"/>
      <c r="K16" s="12"/>
      <c r="L16" s="12"/>
      <c r="M16" s="12"/>
      <c r="N16" s="12"/>
      <c r="O16" s="4"/>
    </row>
    <row r="17" spans="1:15" s="5" customFormat="1" ht="51" customHeight="1" x14ac:dyDescent="0.25">
      <c r="A17" s="34" t="s">
        <v>14</v>
      </c>
      <c r="B17" s="35"/>
      <c r="C17" s="36">
        <f>G23</f>
        <v>374420</v>
      </c>
      <c r="D17" s="35"/>
      <c r="E17" s="14" t="s">
        <v>37</v>
      </c>
      <c r="F17" s="14" t="s">
        <v>38</v>
      </c>
      <c r="G17" s="14" t="s">
        <v>39</v>
      </c>
      <c r="H17" s="14"/>
      <c r="I17" s="14"/>
      <c r="J17" s="15"/>
      <c r="K17" s="16"/>
      <c r="L17" s="16"/>
      <c r="M17" s="16"/>
      <c r="N17" s="16"/>
      <c r="O17" s="15"/>
    </row>
    <row r="18" spans="1:15" s="5" customFormat="1" ht="30" customHeight="1" x14ac:dyDescent="0.25">
      <c r="A18" s="28" t="s">
        <v>0</v>
      </c>
      <c r="B18" s="28" t="s">
        <v>1</v>
      </c>
      <c r="C18" s="28" t="s">
        <v>2</v>
      </c>
      <c r="D18" s="28"/>
      <c r="E18" s="17" t="s">
        <v>5</v>
      </c>
      <c r="F18" s="15" t="s">
        <v>7</v>
      </c>
      <c r="G18" s="15" t="s">
        <v>8</v>
      </c>
      <c r="H18" s="15" t="s">
        <v>22</v>
      </c>
      <c r="I18" s="15" t="s">
        <v>23</v>
      </c>
      <c r="J18" s="37" t="s">
        <v>15</v>
      </c>
      <c r="K18" s="28" t="s">
        <v>11</v>
      </c>
      <c r="L18" s="28" t="s">
        <v>12</v>
      </c>
      <c r="M18" s="28" t="s">
        <v>13</v>
      </c>
      <c r="N18" s="28" t="s">
        <v>9</v>
      </c>
      <c r="O18" s="33" t="s">
        <v>10</v>
      </c>
    </row>
    <row r="19" spans="1:15" s="5" customFormat="1" ht="30" x14ac:dyDescent="0.25">
      <c r="A19" s="28"/>
      <c r="B19" s="28"/>
      <c r="C19" s="21" t="s">
        <v>3</v>
      </c>
      <c r="D19" s="25" t="s">
        <v>4</v>
      </c>
      <c r="E19" s="17" t="s">
        <v>6</v>
      </c>
      <c r="F19" s="15" t="s">
        <v>6</v>
      </c>
      <c r="G19" s="15" t="s">
        <v>6</v>
      </c>
      <c r="H19" s="15" t="s">
        <v>6</v>
      </c>
      <c r="I19" s="15" t="s">
        <v>6</v>
      </c>
      <c r="J19" s="38"/>
      <c r="K19" s="28"/>
      <c r="L19" s="28"/>
      <c r="M19" s="28"/>
      <c r="N19" s="28"/>
      <c r="O19" s="33"/>
    </row>
    <row r="20" spans="1:15" s="5" customFormat="1" ht="31.15" customHeight="1" x14ac:dyDescent="0.25">
      <c r="A20" s="16">
        <v>1</v>
      </c>
      <c r="B20" s="26" t="s">
        <v>34</v>
      </c>
      <c r="C20" s="24" t="s">
        <v>30</v>
      </c>
      <c r="D20" s="23">
        <v>15</v>
      </c>
      <c r="E20" s="17">
        <v>22500</v>
      </c>
      <c r="F20" s="15">
        <v>16090</v>
      </c>
      <c r="G20" s="15">
        <v>15788</v>
      </c>
      <c r="H20" s="15"/>
      <c r="I20" s="15"/>
      <c r="J20" s="15">
        <f t="shared" ref="J20:J22" si="0">AVERAGE(E20:I20)</f>
        <v>18126</v>
      </c>
      <c r="K20" s="16">
        <f t="shared" ref="K20:K22" si="1">COUNT(E20:I20)</f>
        <v>3</v>
      </c>
      <c r="L20" s="16">
        <f t="shared" ref="L20:L22" si="2">STDEV(E20:I20)</f>
        <v>3791.0035610640093</v>
      </c>
      <c r="M20" s="16">
        <f t="shared" ref="M20:M22" si="3">L20/J20*100</f>
        <v>20.914727800198662</v>
      </c>
      <c r="N20" s="16" t="str">
        <f t="shared" ref="N20:N22" si="4">IF(M20&lt;33,"ОДНОРОДНЫЕ","НЕОДНОРОДНЫЕ")</f>
        <v>ОДНОРОДНЫЕ</v>
      </c>
      <c r="O20" s="15">
        <f t="shared" ref="O20:O22" si="5">D20*J20</f>
        <v>271890</v>
      </c>
    </row>
    <row r="21" spans="1:15" s="5" customFormat="1" ht="31.15" customHeight="1" x14ac:dyDescent="0.25">
      <c r="A21" s="16">
        <v>2</v>
      </c>
      <c r="B21" s="26" t="s">
        <v>35</v>
      </c>
      <c r="C21" s="24" t="s">
        <v>30</v>
      </c>
      <c r="D21" s="23">
        <v>5</v>
      </c>
      <c r="E21" s="17">
        <v>10900</v>
      </c>
      <c r="F21" s="15">
        <v>20450</v>
      </c>
      <c r="G21" s="15">
        <v>20060</v>
      </c>
      <c r="H21" s="15"/>
      <c r="I21" s="15"/>
      <c r="J21" s="15">
        <f t="shared" ref="J21" si="6">AVERAGE(E21:I21)</f>
        <v>17136.666666666668</v>
      </c>
      <c r="K21" s="16">
        <f t="shared" ref="K21" si="7">COUNT(E21:I21)</f>
        <v>3</v>
      </c>
      <c r="L21" s="16">
        <f t="shared" ref="L21" si="8">STDEV(E21:I21)</f>
        <v>5404.6307305248256</v>
      </c>
      <c r="M21" s="16">
        <f t="shared" ref="M21" si="9">L21/J21*100</f>
        <v>31.538401461922732</v>
      </c>
      <c r="N21" s="16" t="str">
        <f t="shared" ref="N21" si="10">IF(M21&lt;33,"ОДНОРОДНЫЕ","НЕОДНОРОДНЫЕ")</f>
        <v>ОДНОРОДНЫЕ</v>
      </c>
      <c r="O21" s="15">
        <f t="shared" ref="O21" si="11">D21*J21</f>
        <v>85683.333333333343</v>
      </c>
    </row>
    <row r="22" spans="1:15" s="5" customFormat="1" ht="31.15" customHeight="1" x14ac:dyDescent="0.25">
      <c r="A22" s="16">
        <v>3</v>
      </c>
      <c r="B22" s="26" t="s">
        <v>36</v>
      </c>
      <c r="C22" s="24" t="s">
        <v>30</v>
      </c>
      <c r="D22" s="27">
        <v>10</v>
      </c>
      <c r="E22" s="17">
        <v>4500</v>
      </c>
      <c r="F22" s="15">
        <v>3800</v>
      </c>
      <c r="G22" s="15">
        <v>3730</v>
      </c>
      <c r="H22" s="15"/>
      <c r="I22" s="15"/>
      <c r="J22" s="15">
        <f t="shared" si="0"/>
        <v>4010</v>
      </c>
      <c r="K22" s="16">
        <f t="shared" si="1"/>
        <v>3</v>
      </c>
      <c r="L22" s="16">
        <f t="shared" si="2"/>
        <v>425.79337712087539</v>
      </c>
      <c r="M22" s="16">
        <f t="shared" si="3"/>
        <v>10.618288706256244</v>
      </c>
      <c r="N22" s="16" t="str">
        <f t="shared" si="4"/>
        <v>ОДНОРОДНЫЕ</v>
      </c>
      <c r="O22" s="15">
        <f t="shared" si="5"/>
        <v>40100</v>
      </c>
    </row>
    <row r="23" spans="1:15" s="5" customFormat="1" ht="15" customHeight="1" x14ac:dyDescent="0.25">
      <c r="A23" s="16"/>
      <c r="B23" s="22" t="s">
        <v>25</v>
      </c>
      <c r="C23" s="18"/>
      <c r="D23" s="19"/>
      <c r="E23" s="15">
        <f>SUMPRODUCT(D20:D22,E20:E22)</f>
        <v>437000</v>
      </c>
      <c r="F23" s="20">
        <f>SUMPRODUCT(D20:D22,F20:F22)</f>
        <v>381600</v>
      </c>
      <c r="G23" s="20">
        <f>SUMPRODUCT(D20:D22,G20:G22)</f>
        <v>374420</v>
      </c>
      <c r="H23" s="15"/>
      <c r="I23" s="15"/>
      <c r="J23" s="15">
        <f t="shared" ref="J23" si="12">AVERAGE(E23:I23)</f>
        <v>397673.33333333331</v>
      </c>
      <c r="K23" s="16">
        <f t="shared" ref="K23" si="13">COUNT(E23:I23)</f>
        <v>3</v>
      </c>
      <c r="L23" s="16">
        <f t="shared" ref="L23" si="14">STDEV(E23:I23)</f>
        <v>34246.578417899407</v>
      </c>
      <c r="M23" s="16">
        <f t="shared" ref="M23" si="15">L23/J23*100</f>
        <v>8.6117362033912439</v>
      </c>
      <c r="N23" s="16" t="str">
        <f t="shared" ref="N23" si="16">IF(M23&lt;33,"ОДНОРОДНЫЕ","НЕОДНОРОДНЫЕ")</f>
        <v>ОДНОРОДНЫЕ</v>
      </c>
      <c r="O23" s="15"/>
    </row>
    <row r="24" spans="1:15" s="6" customFormat="1" ht="15" customHeight="1" x14ac:dyDescent="0.25">
      <c r="A24" s="12"/>
      <c r="B24" s="12"/>
      <c r="C24" s="12"/>
      <c r="D24" s="12"/>
      <c r="E24" s="4"/>
      <c r="F24" s="4"/>
      <c r="G24" s="4"/>
      <c r="H24" s="4"/>
      <c r="I24" s="4"/>
      <c r="J24" s="4"/>
      <c r="K24" s="12"/>
      <c r="L24" s="12"/>
      <c r="M24" s="12"/>
      <c r="N24" s="12"/>
      <c r="O24" s="4"/>
    </row>
    <row r="25" spans="1:15" s="10" customFormat="1" x14ac:dyDescent="0.25">
      <c r="A25" s="32" t="s">
        <v>26</v>
      </c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</row>
    <row r="26" spans="1:15" s="10" customFormat="1" x14ac:dyDescent="0.25">
      <c r="A26" s="32" t="s">
        <v>24</v>
      </c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</row>
    <row r="27" spans="1:15" s="10" customFormat="1" x14ac:dyDescent="0.25">
      <c r="A27" s="32"/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</row>
    <row r="28" spans="1:15" s="10" customFormat="1" x14ac:dyDescent="0.25">
      <c r="A28" s="29" t="s">
        <v>40</v>
      </c>
      <c r="B28" s="30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</row>
  </sheetData>
  <mergeCells count="17">
    <mergeCell ref="N18:N19"/>
    <mergeCell ref="A18:A19"/>
    <mergeCell ref="B18:B19"/>
    <mergeCell ref="C18:D18"/>
    <mergeCell ref="A28:O28"/>
    <mergeCell ref="L12:M12"/>
    <mergeCell ref="B14:N14"/>
    <mergeCell ref="A25:O25"/>
    <mergeCell ref="A26:O26"/>
    <mergeCell ref="A27:O27"/>
    <mergeCell ref="O18:O19"/>
    <mergeCell ref="A17:B17"/>
    <mergeCell ref="C17:D17"/>
    <mergeCell ref="J18:J19"/>
    <mergeCell ref="K18:K19"/>
    <mergeCell ref="L18:L19"/>
    <mergeCell ref="M18:M19"/>
  </mergeCells>
  <conditionalFormatting sqref="N20 N22:N23">
    <cfRule type="containsText" dxfId="11" priority="22" operator="containsText" text="НЕ">
      <formula>NOT(ISERROR(SEARCH("НЕ",N20)))</formula>
    </cfRule>
    <cfRule type="containsText" dxfId="10" priority="23" operator="containsText" text="ОДНОРОДНЫЕ">
      <formula>NOT(ISERROR(SEARCH("ОДНОРОДНЫЕ",N20)))</formula>
    </cfRule>
    <cfRule type="containsText" dxfId="9" priority="24" operator="containsText" text="НЕОДНОРОДНЫЕ">
      <formula>NOT(ISERROR(SEARCH("НЕОДНОРОДНЫЕ",N20)))</formula>
    </cfRule>
  </conditionalFormatting>
  <conditionalFormatting sqref="N20 N22:N23">
    <cfRule type="containsText" dxfId="8" priority="19" operator="containsText" text="НЕОДНОРОДНЫЕ">
      <formula>NOT(ISERROR(SEARCH("НЕОДНОРОДНЫЕ",N20)))</formula>
    </cfRule>
    <cfRule type="containsText" dxfId="7" priority="20" operator="containsText" text="ОДНОРОДНЫЕ">
      <formula>NOT(ISERROR(SEARCH("ОДНОРОДНЫЕ",N20)))</formula>
    </cfRule>
    <cfRule type="containsText" dxfId="6" priority="21" operator="containsText" text="НЕОДНОРОДНЫЕ">
      <formula>NOT(ISERROR(SEARCH("НЕОДНОРОДНЫЕ",N20)))</formula>
    </cfRule>
  </conditionalFormatting>
  <conditionalFormatting sqref="N21">
    <cfRule type="containsText" dxfId="5" priority="10" operator="containsText" text="НЕ">
      <formula>NOT(ISERROR(SEARCH("НЕ",N21)))</formula>
    </cfRule>
    <cfRule type="containsText" dxfId="4" priority="11" operator="containsText" text="ОДНОРОДНЫЕ">
      <formula>NOT(ISERROR(SEARCH("ОДНОРОДНЫЕ",N21)))</formula>
    </cfRule>
    <cfRule type="containsText" dxfId="3" priority="12" operator="containsText" text="НЕОДНОРОДНЫЕ">
      <formula>NOT(ISERROR(SEARCH("НЕОДНОРОДНЫЕ",N21)))</formula>
    </cfRule>
  </conditionalFormatting>
  <conditionalFormatting sqref="N21">
    <cfRule type="containsText" dxfId="2" priority="7" operator="containsText" text="НЕОДНОРОДНЫЕ">
      <formula>NOT(ISERROR(SEARCH("НЕОДНОРОДНЫЕ",N21)))</formula>
    </cfRule>
    <cfRule type="containsText" dxfId="1" priority="8" operator="containsText" text="ОДНОРОДНЫЕ">
      <formula>NOT(ISERROR(SEARCH("ОДНОРОДНЫЕ",N21)))</formula>
    </cfRule>
    <cfRule type="containsText" dxfId="0" priority="9" operator="containsText" text="НЕОДНОРОДНЫЕ">
      <formula>NOT(ISERROR(SEARCH("НЕОДНОРОДНЫЕ",N21)))</formula>
    </cfRule>
  </conditionalFormatting>
  <pageMargins left="0.31496062992125984" right="0.19685039370078741" top="0.35433070866141736" bottom="0.35433070866141736" header="0.11811023622047245" footer="0.11811023622047245"/>
  <pageSetup paperSize="9" scale="7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2023-06-19T03:04:21Z</dcterms:modified>
</cp:coreProperties>
</file>