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" l="1"/>
  <c r="H19" i="1" l="1"/>
  <c r="M19" i="1" s="1"/>
  <c r="I19" i="1"/>
  <c r="J19" i="1"/>
  <c r="K19" i="1" l="1"/>
  <c r="L19" i="1" s="1"/>
</calcChain>
</file>

<file path=xl/sharedStrings.xml><?xml version="1.0" encoding="utf-8"?>
<sst xmlns="http://schemas.openxmlformats.org/spreadsheetml/2006/main" count="37" uniqueCount="35">
  <si>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</si>
  <si>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</si>
  <si>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</si>
  <si>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</si>
  <si>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</si>
  <si>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</si>
  <si>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</si>
  <si>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</si>
  <si>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</si>
  <si>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</si>
  <si>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</si>
  <si>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</si>
  <si>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</si>
  <si>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</si>
  <si>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</si>
  <si>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</si>
  <si>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</si>
  <si>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</si>
  <si>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</si>
  <si>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</si>
  <si>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</si>
  <si>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 в электронном магазине, участниками которой могут быть только</t>
  </si>
  <si>
    <t>Источник № 1</t>
  </si>
  <si>
    <t>Источник № 2</t>
  </si>
  <si>
    <t>Источник № 3</t>
  </si>
  <si>
    <t xml:space="preserve"> субъекты малого и среднего предпринимательства  </t>
  </si>
  <si>
    <t>№ 145-23</t>
  </si>
  <si>
    <t>Усл.ед.</t>
  </si>
  <si>
    <t>Начальная (максимальная) цена договора</t>
  </si>
  <si>
    <t>Начальная (максимальная) цена договора  устанавливается в размере 55910 руб. (Пятьдесят пять тысяч девятьсот десять рублей 00 копеек)</t>
  </si>
  <si>
    <t>на выполнение работ по монтажу охранной сигнализации (ОС) на объекте ОГАУЗ «ИГКБ № 8»</t>
  </si>
  <si>
    <t>Выполнение работ по монтажу охранной сигнализации (ОС) на объекте ОГАУЗ "ИГКБ № 8"</t>
  </si>
  <si>
    <t>вх. № 2413-06/23 от 13.06..2023</t>
  </si>
  <si>
    <t>вх. № 2412-06/23 от 13.06..2023</t>
  </si>
  <si>
    <t>вх. № 2411-06/23 от 13.06..2023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</si>
</sst>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zoomScale="85" zoomScaleNormal="85" zoomScalePageLayoutView="70" workbookViewId="0">
      <selection activeCell="F16" sqref="F16"/>
    </sheetView>
  </sheetViews>
  <sheetFormatPr defaultRowHeight="15" x14ac:dyDescent="0.25"/>
  <cols>
    <col min="1" max="1" width="6.140625" style="1" bestFit="1" customWidth="1"/>
    <col min="2" max="2" width="38" style="1" customWidth="1"/>
    <col min="3" max="3" width="7.85546875" style="1" bestFit="1" customWidth="1"/>
    <col min="4" max="4" width="7.7109375" style="1" bestFit="1" customWidth="1"/>
    <col min="5" max="5" width="16.5703125" style="2" customWidth="1"/>
    <col min="6" max="6" width="16.28515625" style="2" customWidth="1"/>
    <col min="7" max="7" width="17.28515625" style="2" customWidth="1"/>
    <col min="8" max="8" width="13.7109375" style="2" customWidth="1"/>
    <col min="9" max="9" width="9.42578125" style="1" customWidth="1"/>
    <col min="10" max="10" width="12.5703125" style="1" customWidth="1"/>
    <col min="11" max="11" width="10.28515625" style="1" customWidth="1"/>
    <col min="12" max="12" width="22.42578125" style="1" bestFit="1" customWidth="1"/>
    <col min="13" max="13" width="15.42578125" style="2" customWidth="1"/>
    <col min="14" max="14" width="9.140625" style="1"/>
    <col min="15" max="15" width="9.7109375" style="1" bestFit="1" customWidth="1"/>
    <col min="16" max="18" width="10.7109375" style="1" bestFit="1" customWidth="1"/>
    <col min="19" max="16384" width="9.140625" style="1"/>
  </cols>
  <sheetData>
    <row r="1" spans="1:13" x14ac:dyDescent="0.25">
      <c r="A1" s="7"/>
      <c r="B1" s="7"/>
      <c r="C1" s="7"/>
      <c r="D1" s="7"/>
      <c r="E1" s="3"/>
      <c r="F1" s="3"/>
      <c r="G1" s="3"/>
      <c r="H1" s="3"/>
      <c r="I1" s="7"/>
      <c r="J1" s="7"/>
      <c r="K1" s="7"/>
      <c r="L1" s="7"/>
      <c r="M1" s="8" t="s">
        <v>20</v>
      </c>
    </row>
    <row r="2" spans="1:13" x14ac:dyDescent="0.25">
      <c r="A2" s="7"/>
      <c r="B2" s="7"/>
      <c r="C2" s="7"/>
      <c r="D2" s="7"/>
      <c r="E2" s="3"/>
      <c r="F2" s="3"/>
      <c r="G2" s="3"/>
      <c r="H2" s="3"/>
      <c r="I2" s="7"/>
      <c r="J2" s="7"/>
      <c r="K2" s="7"/>
      <c r="L2" s="7"/>
      <c r="M2" s="8" t="s">
        <v>21</v>
      </c>
    </row>
    <row r="3" spans="1:13" x14ac:dyDescent="0.25">
      <c r="A3" s="7"/>
      <c r="B3" s="7"/>
      <c r="C3" s="7"/>
      <c r="D3" s="7"/>
      <c r="E3" s="3"/>
      <c r="F3" s="3"/>
      <c r="G3" s="27" t="s">
        <v>25</v>
      </c>
      <c r="H3" s="27"/>
      <c r="I3" s="27"/>
      <c r="J3" s="27"/>
      <c r="K3" s="27"/>
      <c r="L3" s="27"/>
      <c r="M3" s="27"/>
    </row>
    <row r="4" spans="1:13" x14ac:dyDescent="0.25">
      <c r="A4" s="22"/>
      <c r="B4" s="22"/>
      <c r="C4" s="22"/>
      <c r="D4" s="22"/>
      <c r="E4" s="3"/>
      <c r="F4" s="3"/>
      <c r="G4" s="27" t="s">
        <v>30</v>
      </c>
      <c r="H4" s="27"/>
      <c r="I4" s="27"/>
      <c r="J4" s="27"/>
      <c r="K4" s="27"/>
      <c r="L4" s="27"/>
      <c r="M4" s="27"/>
    </row>
    <row r="5" spans="1:13" x14ac:dyDescent="0.25">
      <c r="A5" s="7"/>
      <c r="B5" s="7"/>
      <c r="C5" s="7"/>
      <c r="D5" s="7"/>
      <c r="E5" s="3"/>
      <c r="F5" s="3"/>
      <c r="G5" s="3"/>
      <c r="H5" s="3"/>
      <c r="I5" s="7"/>
      <c r="J5" s="7"/>
      <c r="K5" s="7"/>
      <c r="L5" s="7"/>
      <c r="M5" s="8" t="s">
        <v>26</v>
      </c>
    </row>
    <row r="6" spans="1:13" x14ac:dyDescent="0.25">
      <c r="A6" s="7"/>
      <c r="B6" s="7"/>
      <c r="C6" s="7"/>
      <c r="D6" s="7"/>
      <c r="E6" s="3"/>
      <c r="F6" s="3"/>
      <c r="G6" s="3"/>
      <c r="H6" s="3"/>
      <c r="I6" s="7"/>
      <c r="J6" s="7"/>
      <c r="K6" s="7"/>
      <c r="L6" s="7"/>
      <c r="M6" s="3"/>
    </row>
    <row r="7" spans="1:13" x14ac:dyDescent="0.25">
      <c r="A7" s="7"/>
      <c r="B7" s="7"/>
      <c r="C7" s="7"/>
      <c r="D7" s="7"/>
      <c r="E7" s="3"/>
      <c r="F7" s="3"/>
      <c r="G7" s="3"/>
      <c r="H7" s="3"/>
      <c r="I7" s="7"/>
      <c r="J7" s="7"/>
      <c r="K7" s="7"/>
      <c r="L7" s="7"/>
      <c r="M7" s="5" t="s">
        <v>12</v>
      </c>
    </row>
    <row r="8" spans="1:13" x14ac:dyDescent="0.25">
      <c r="A8" s="7"/>
      <c r="B8" s="7"/>
      <c r="C8" s="7"/>
      <c r="D8" s="7"/>
      <c r="E8" s="3"/>
      <c r="F8" s="3"/>
      <c r="G8" s="3"/>
      <c r="H8" s="3"/>
      <c r="I8" s="7"/>
      <c r="J8" s="7"/>
      <c r="K8" s="7"/>
      <c r="L8" s="7"/>
      <c r="M8" s="6" t="s">
        <v>17</v>
      </c>
    </row>
    <row r="9" spans="1:13" x14ac:dyDescent="0.25">
      <c r="A9" s="7"/>
      <c r="B9" s="7"/>
      <c r="C9" s="7"/>
      <c r="D9" s="7"/>
      <c r="E9" s="3"/>
      <c r="F9" s="3"/>
      <c r="G9" s="3"/>
      <c r="H9" s="3"/>
      <c r="I9" s="7"/>
      <c r="J9" s="7"/>
      <c r="K9" s="7"/>
      <c r="L9" s="7"/>
      <c r="M9" s="6" t="s">
        <v>13</v>
      </c>
    </row>
    <row r="10" spans="1:13" x14ac:dyDescent="0.25">
      <c r="A10" s="7"/>
      <c r="B10" s="7"/>
      <c r="C10" s="7"/>
      <c r="D10" s="7"/>
      <c r="E10" s="3"/>
      <c r="F10" s="3"/>
      <c r="G10" s="3"/>
      <c r="H10" s="3"/>
      <c r="I10" s="7"/>
      <c r="J10" s="7"/>
      <c r="K10" s="7"/>
      <c r="L10" s="7"/>
      <c r="M10" s="3"/>
    </row>
    <row r="11" spans="1:13" x14ac:dyDescent="0.25">
      <c r="A11" s="7"/>
      <c r="B11" s="7"/>
      <c r="C11" s="7"/>
      <c r="D11" s="7"/>
      <c r="E11" s="3"/>
      <c r="F11" s="3"/>
      <c r="G11" s="3"/>
      <c r="H11" s="3"/>
      <c r="I11" s="7"/>
      <c r="J11" s="31" t="s">
        <v>16</v>
      </c>
      <c r="K11" s="31"/>
      <c r="L11" s="7"/>
      <c r="M11" s="3" t="s">
        <v>14</v>
      </c>
    </row>
    <row r="12" spans="1:13" ht="18.75" x14ac:dyDescent="0.25">
      <c r="A12" s="7"/>
      <c r="B12" s="7"/>
      <c r="C12" s="7"/>
      <c r="D12" s="7"/>
      <c r="E12" s="3"/>
      <c r="F12" s="3"/>
      <c r="G12" s="3"/>
      <c r="H12" s="3"/>
      <c r="I12" s="7"/>
      <c r="J12" s="7"/>
      <c r="K12" s="7"/>
      <c r="L12" s="7"/>
      <c r="M12" s="4"/>
    </row>
    <row r="13" spans="1:13" ht="18.75" x14ac:dyDescent="0.25">
      <c r="A13" s="7"/>
      <c r="B13" s="31" t="s">
        <v>15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4"/>
    </row>
    <row r="14" spans="1:13" x14ac:dyDescent="0.25">
      <c r="A14" s="7"/>
      <c r="B14" s="7"/>
      <c r="C14" s="7"/>
      <c r="D14" s="7"/>
      <c r="E14" s="3"/>
      <c r="F14" s="3"/>
      <c r="G14" s="3"/>
      <c r="H14" s="3"/>
      <c r="I14" s="7"/>
      <c r="J14" s="7"/>
      <c r="K14" s="7"/>
      <c r="L14" s="7"/>
      <c r="M14" s="3"/>
    </row>
    <row r="15" spans="1:13" x14ac:dyDescent="0.25">
      <c r="A15" s="7"/>
      <c r="B15" s="7"/>
      <c r="C15" s="7"/>
      <c r="D15" s="7"/>
      <c r="E15" s="3"/>
      <c r="F15" s="3"/>
      <c r="G15" s="3"/>
      <c r="H15" s="3"/>
      <c r="I15" s="7"/>
      <c r="J15" s="7"/>
      <c r="K15" s="7"/>
      <c r="L15" s="7"/>
      <c r="M15" s="3"/>
    </row>
    <row r="16" spans="1:13" ht="30" x14ac:dyDescent="0.25">
      <c r="A16" s="34" t="s">
        <v>28</v>
      </c>
      <c r="B16" s="35"/>
      <c r="C16" s="36">
        <f>M19</f>
        <v>55910</v>
      </c>
      <c r="D16" s="35"/>
      <c r="E16" s="21" t="s">
        <v>33</v>
      </c>
      <c r="F16" s="21" t="s">
        <v>34</v>
      </c>
      <c r="G16" s="21" t="s">
        <v>32</v>
      </c>
      <c r="H16" s="9"/>
      <c r="I16" s="10"/>
      <c r="J16" s="10"/>
      <c r="K16" s="10"/>
      <c r="L16" s="10"/>
      <c r="M16" s="9"/>
    </row>
    <row r="17" spans="1:15" x14ac:dyDescent="0.25">
      <c r="A17" s="25" t="s">
        <v>0</v>
      </c>
      <c r="B17" s="25" t="s">
        <v>1</v>
      </c>
      <c r="C17" s="25" t="s">
        <v>2</v>
      </c>
      <c r="D17" s="25"/>
      <c r="E17" s="21" t="s">
        <v>22</v>
      </c>
      <c r="F17" s="21" t="s">
        <v>23</v>
      </c>
      <c r="G17" s="21" t="s">
        <v>24</v>
      </c>
      <c r="H17" s="37" t="s">
        <v>11</v>
      </c>
      <c r="I17" s="25" t="s">
        <v>8</v>
      </c>
      <c r="J17" s="25" t="s">
        <v>9</v>
      </c>
      <c r="K17" s="25" t="s">
        <v>10</v>
      </c>
      <c r="L17" s="25" t="s">
        <v>6</v>
      </c>
      <c r="M17" s="33" t="s">
        <v>7</v>
      </c>
    </row>
    <row r="18" spans="1:15" x14ac:dyDescent="0.25">
      <c r="A18" s="26"/>
      <c r="B18" s="26"/>
      <c r="C18" s="11" t="s">
        <v>3</v>
      </c>
      <c r="D18" s="11" t="s">
        <v>4</v>
      </c>
      <c r="E18" s="16" t="s">
        <v>5</v>
      </c>
      <c r="F18" s="9" t="s">
        <v>5</v>
      </c>
      <c r="G18" s="9" t="s">
        <v>5</v>
      </c>
      <c r="H18" s="38"/>
      <c r="I18" s="25"/>
      <c r="J18" s="25"/>
      <c r="K18" s="25"/>
      <c r="L18" s="25"/>
      <c r="M18" s="33"/>
    </row>
    <row r="19" spans="1:15" ht="45" x14ac:dyDescent="0.25">
      <c r="A19" s="12">
        <v>1</v>
      </c>
      <c r="B19" s="23" t="s">
        <v>31</v>
      </c>
      <c r="C19" s="20" t="s">
        <v>27</v>
      </c>
      <c r="D19" s="19">
        <v>1</v>
      </c>
      <c r="E19" s="24">
        <v>58192</v>
      </c>
      <c r="F19" s="13">
        <v>62500</v>
      </c>
      <c r="G19" s="17">
        <v>47038</v>
      </c>
      <c r="H19" s="17">
        <f t="shared" ref="H19" si="0">AVERAGE(E19:G19)</f>
        <v>55910</v>
      </c>
      <c r="I19" s="18">
        <f t="shared" ref="I19" si="1" xml:space="preserve"> COUNT(E19:G19)</f>
        <v>3</v>
      </c>
      <c r="J19" s="18">
        <f t="shared" ref="J19" si="2">STDEV(E19:G19)</f>
        <v>7979.5992380570087</v>
      </c>
      <c r="K19" s="18">
        <f t="shared" ref="K19" si="3">J19/H19*100</f>
        <v>14.272221853079966</v>
      </c>
      <c r="L19" s="18" t="str">
        <f t="shared" ref="L19" si="4">IF(K19&lt;33,"ОДНОРОДНЫЕ","НЕОДНОРОДНЫЕ")</f>
        <v>ОДНОРОДНЫЕ</v>
      </c>
      <c r="M19" s="17">
        <f t="shared" ref="M19" si="5">D19*H19</f>
        <v>55910</v>
      </c>
    </row>
    <row r="20" spans="1:15" x14ac:dyDescent="0.25">
      <c r="A20" s="7"/>
      <c r="B20" s="7"/>
      <c r="C20" s="7"/>
      <c r="D20" s="7"/>
      <c r="E20" s="3"/>
      <c r="F20" s="3"/>
      <c r="G20" s="3"/>
      <c r="H20" s="3"/>
      <c r="I20" s="7"/>
      <c r="J20" s="7"/>
      <c r="K20" s="7"/>
      <c r="L20" s="7"/>
      <c r="M20" s="3"/>
    </row>
    <row r="21" spans="1:15" s="7" customFormat="1" x14ac:dyDescent="0.25">
      <c r="A21" s="32" t="s">
        <v>19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pans="1:15" s="7" customFormat="1" x14ac:dyDescent="0.25">
      <c r="A22" s="30" t="s">
        <v>18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5" s="7" customFormat="1" x14ac:dyDescent="0.2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1:15" s="15" customFormat="1" x14ac:dyDescent="0.25">
      <c r="A24" s="28" t="s">
        <v>29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14"/>
      <c r="O24" s="14"/>
    </row>
  </sheetData>
  <mergeCells count="19">
    <mergeCell ref="A24:M24"/>
    <mergeCell ref="A23:M23"/>
    <mergeCell ref="J11:K11"/>
    <mergeCell ref="B13:L13"/>
    <mergeCell ref="A21:M21"/>
    <mergeCell ref="A22:M22"/>
    <mergeCell ref="M17:M18"/>
    <mergeCell ref="A16:B16"/>
    <mergeCell ref="C16:D16"/>
    <mergeCell ref="H17:H18"/>
    <mergeCell ref="I17:I18"/>
    <mergeCell ref="J17:J18"/>
    <mergeCell ref="K17:K18"/>
    <mergeCell ref="L17:L18"/>
    <mergeCell ref="A17:A18"/>
    <mergeCell ref="G4:M4"/>
    <mergeCell ref="G3:M3"/>
    <mergeCell ref="B17:B18"/>
    <mergeCell ref="C17:D17"/>
  </mergeCells>
  <conditionalFormatting sqref="L19">
    <cfRule type="containsText" dxfId="5" priority="10" operator="containsText" text="НЕ">
      <formula>NOT(ISERROR(SEARCH("НЕ",L19)))</formula>
    </cfRule>
    <cfRule type="containsText" dxfId="4" priority="11" operator="containsText" text="ОДНОРОДНЫЕ">
      <formula>NOT(ISERROR(SEARCH("ОДНОРОДНЫЕ",L19)))</formula>
    </cfRule>
    <cfRule type="containsText" dxfId="3" priority="12" operator="containsText" text="НЕОДНОРОДНЫЕ">
      <formula>NOT(ISERROR(SEARCH("НЕОДНОРОДНЫЕ",L19)))</formula>
    </cfRule>
  </conditionalFormatting>
  <conditionalFormatting sqref="L19">
    <cfRule type="containsText" dxfId="2" priority="7" operator="containsText" text="НЕОДНОРОДНЫЕ">
      <formula>NOT(ISERROR(SEARCH("НЕОДНОРОДНЫЕ",L19)))</formula>
    </cfRule>
    <cfRule type="containsText" dxfId="1" priority="8" operator="containsText" text="ОДНОРОДНЫЕ">
      <formula>NOT(ISERROR(SEARCH("ОДНОРОДНЫЕ",L19)))</formula>
    </cfRule>
    <cfRule type="containsText" dxfId="0" priority="9" operator="containsText" text="НЕОДНОРОДНЫЕ">
      <formula>NOT(ISERROR(SEARCH("НЕОДНОРОДНЫЕ",L19)))</formula>
    </cfRule>
  </conditionalFormatting>
  <pageMargins left="0.31496062992125984" right="0.19685039370078741" top="0.35433070866141736" bottom="0.35433070866141736" header="0.11811023622047245" footer="0.11811023622047245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2023-06-13T03:45:06Z</dcterms:modified>
</cp:coreProperties>
</file>