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N21" i="1" s="1"/>
  <c r="J21" i="1"/>
  <c r="L21" i="1" l="1"/>
  <c r="M21" i="1" s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<sst xmlns="http://schemas.openxmlformats.org/spreadsheetml/2006/main" count="40" uniqueCount="37">
  <si>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</si>
  <si>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</si>
  <si>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</si>
  <si>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</si>
  <si>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</si>
  <si>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</si>
  <si>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</si>
  <si>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</si>
  <si>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</si>
  <si>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</si>
  <si>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</si>
  <si>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</si>
  <si>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</si>
  <si>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</si>
  <si>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</si>
  <si>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</si>
  <si>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</si>
  <si>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</si>
  <si>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</si>
  <si>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</si>
  <si>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</si>
  <si>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</si>
  <si>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</si>
  <si>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</si>
  <si>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</si>
  <si>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</si>
  <si>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</si>
  <si>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</si>
  <si>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</si>
  <si>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</si>
  <si>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Устройство для исследования вибрационной чувствительности</t>
  </si>
  <si>
    <t>Исходя из имеющегося у Заказчика объёма финансового обеспечения для осуществления закупки НМЦД устанавливается в размере 540000 руб. (Пятьсот сорок тысяч рублей 00 копеек)</t>
  </si>
  <si>
    <t>№ 134-23</t>
  </si>
  <si>
    <t>на поставку устройства для исследования вибрационной чувствительности</t>
  </si>
  <si>
    <t>вх. № 2196-05/23 от 29.05.2023</t>
  </si>
  <si>
    <t>вх. № 2197-05/23 от 29.05.2023</t>
  </si>
  <si>
    <t>вх. № 2198-05/23 от 29.05.2023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</si>
</sst>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85" zoomScaleNormal="85" zoomScalePageLayoutView="70" workbookViewId="0">
      <selection activeCell="F28" sqref="F28"/>
    </sheetView>
  </sheetViews>
  <sheetFormatPr defaultRowHeight="15" x14ac:dyDescent="0.25"/>
  <cols>
    <col min="1" max="1" width="6.140625" style="1" bestFit="1" customWidth="1"/>
    <col min="2" max="2" width="41.28515625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x14ac:dyDescent="0.25">
      <c r="A4" s="7"/>
      <c r="B4" s="7"/>
      <c r="C4" s="7"/>
      <c r="D4" s="7"/>
      <c r="E4" s="3"/>
      <c r="F4" s="3"/>
      <c r="G4" s="19" t="s">
        <v>33</v>
      </c>
      <c r="H4" s="19"/>
      <c r="I4" s="19"/>
      <c r="J4" s="19"/>
      <c r="K4" s="19"/>
      <c r="L4" s="19"/>
      <c r="M4" s="19"/>
      <c r="N4" s="19"/>
    </row>
    <row r="5" spans="1:14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32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25" t="s">
        <v>20</v>
      </c>
      <c r="L13" s="25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28" t="s">
        <v>14</v>
      </c>
      <c r="B18" s="29"/>
      <c r="C18" s="30"/>
      <c r="D18" s="29"/>
      <c r="E18" s="33" t="s">
        <v>34</v>
      </c>
      <c r="F18" s="33" t="s">
        <v>35</v>
      </c>
      <c r="G18" s="33" t="s">
        <v>36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0" t="s">
        <v>0</v>
      </c>
      <c r="B19" s="20" t="s">
        <v>1</v>
      </c>
      <c r="C19" s="20" t="s">
        <v>2</v>
      </c>
      <c r="D19" s="20"/>
      <c r="E19" s="11" t="s">
        <v>5</v>
      </c>
      <c r="F19" s="11" t="s">
        <v>7</v>
      </c>
      <c r="G19" s="11" t="s">
        <v>8</v>
      </c>
      <c r="H19" s="11" t="s">
        <v>22</v>
      </c>
      <c r="I19" s="31" t="s">
        <v>15</v>
      </c>
      <c r="J19" s="20" t="s">
        <v>11</v>
      </c>
      <c r="K19" s="20" t="s">
        <v>12</v>
      </c>
      <c r="L19" s="20" t="s">
        <v>13</v>
      </c>
      <c r="M19" s="20" t="s">
        <v>9</v>
      </c>
      <c r="N19" s="27" t="s">
        <v>10</v>
      </c>
    </row>
    <row r="20" spans="1:16" ht="30" x14ac:dyDescent="0.25">
      <c r="A20" s="21"/>
      <c r="B20" s="21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2"/>
      <c r="J20" s="20"/>
      <c r="K20" s="20"/>
      <c r="L20" s="20"/>
      <c r="M20" s="20"/>
      <c r="N20" s="27"/>
    </row>
    <row r="21" spans="1:16" ht="30" x14ac:dyDescent="0.25">
      <c r="A21" s="18">
        <v>1</v>
      </c>
      <c r="B21" s="15" t="s">
        <v>30</v>
      </c>
      <c r="C21" s="17" t="s">
        <v>29</v>
      </c>
      <c r="D21" s="17">
        <v>1</v>
      </c>
      <c r="E21" s="14">
        <v>540000</v>
      </c>
      <c r="F21" s="16">
        <v>578000</v>
      </c>
      <c r="G21" s="16">
        <v>560000</v>
      </c>
      <c r="H21" s="16"/>
      <c r="I21" s="16">
        <f t="shared" ref="I21" si="0">AVERAGE(E21:H21)</f>
        <v>559333.33333333337</v>
      </c>
      <c r="J21" s="17">
        <f t="shared" ref="J21" si="1" xml:space="preserve"> COUNT(E21:G21)</f>
        <v>3</v>
      </c>
      <c r="K21" s="17">
        <f t="shared" ref="K21" si="2">STDEV(E21:H21)</f>
        <v>19008.76990584434</v>
      </c>
      <c r="L21" s="17">
        <f t="shared" ref="L21" si="3">K21/I21*100</f>
        <v>3.3984689938935055</v>
      </c>
      <c r="M21" s="17" t="str">
        <f t="shared" ref="M21" si="4">IF(L21&lt;33,"ОДНОРОДНЫЕ","НЕОДНОРОДНЫЕ")</f>
        <v>ОДНОРОДНЫЕ</v>
      </c>
      <c r="N21" s="16">
        <f t="shared" ref="N21" si="5">D21*I21</f>
        <v>559333.33333333337</v>
      </c>
    </row>
    <row r="22" spans="1:16" x14ac:dyDescent="0.25">
      <c r="A22" s="7"/>
      <c r="B22" s="7"/>
      <c r="C22" s="7"/>
      <c r="D22" s="7"/>
      <c r="E22" s="3"/>
      <c r="F22" s="3"/>
      <c r="G22" s="3"/>
      <c r="H22" s="3"/>
      <c r="I22" s="3"/>
      <c r="J22" s="7"/>
      <c r="K22" s="7"/>
      <c r="L22" s="7"/>
      <c r="M22" s="7"/>
      <c r="N22" s="3"/>
    </row>
    <row r="23" spans="1:16" s="7" customFormat="1" x14ac:dyDescent="0.25">
      <c r="A23" s="26" t="s">
        <v>24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6" s="7" customFormat="1" x14ac:dyDescent="0.25">
      <c r="A24" s="24" t="s">
        <v>23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6" s="7" customFormat="1" ht="1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6" s="7" customFormat="1" x14ac:dyDescent="0.25">
      <c r="A26" s="22" t="s">
        <v>31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9"/>
      <c r="P26" s="9"/>
    </row>
  </sheetData>
  <mergeCells count="18">
    <mergeCell ref="M19:M20"/>
    <mergeCell ref="A19:A20"/>
    <mergeCell ref="G4:N4"/>
    <mergeCell ref="B19:B20"/>
    <mergeCell ref="C19:D19"/>
    <mergeCell ref="A26:N26"/>
    <mergeCell ref="A25:N25"/>
    <mergeCell ref="K13:L13"/>
    <mergeCell ref="B15:M15"/>
    <mergeCell ref="A23:N23"/>
    <mergeCell ref="A24:N24"/>
    <mergeCell ref="N19:N20"/>
    <mergeCell ref="A18:B18"/>
    <mergeCell ref="C18:D18"/>
    <mergeCell ref="I19:I20"/>
    <mergeCell ref="J19:J20"/>
    <mergeCell ref="K19:K20"/>
    <mergeCell ref="L19:L20"/>
  </mergeCells>
  <conditionalFormatting sqref="M21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2023-05-29T06:25:26Z</dcterms:modified>
</cp:coreProperties>
</file>