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C17" i="1" s="1"/>
  <c r="E22" i="1"/>
  <c r="I20" i="1" l="1"/>
  <c r="H21" i="1" l="1"/>
  <c r="M21" i="1" s="1"/>
  <c r="J20" i="1"/>
  <c r="H20" i="1"/>
  <c r="M20" i="1" s="1"/>
  <c r="J21" i="1"/>
  <c r="I21" i="1"/>
  <c r="M22" i="1" l="1"/>
  <c r="K20" i="1"/>
  <c r="L20" i="1" s="1"/>
  <c r="K21" i="1"/>
  <c r="L21" i="1" s="1"/>
</calcChain>
</file>

<file path=xl/sharedStrings.xml><?xml version="1.0" encoding="utf-8"?>
<sst xmlns="http://schemas.openxmlformats.org/spreadsheetml/2006/main" count="40" uniqueCount="38">
  <si>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</si>
  <si>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</si>
  <si>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</si>
  <si>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</si>
  <si>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</si>
  <si>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</si>
  <si>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</si>
  <si>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</si>
  <si>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</si>
  <si>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</si>
  <si>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</si>
  <si>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</si>
  <si>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</si>
  <si>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</si>
  <si>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</si>
  <si>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</si>
  <si>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</si>
  <si>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</si>
  <si>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</si>
  <si>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</si>
  <si>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</si>
  <si>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</si>
  <si>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</si>
  <si>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</si>
  <si>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</si>
  <si>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</si>
  <si>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</si>
  <si>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</si>
  <si>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рулон</t>
  </si>
  <si>
    <t xml:space="preserve">на поставку канцелярских товаров </t>
  </si>
  <si>
    <t>№ 179-23</t>
  </si>
  <si>
    <t>Скотч канцелярский</t>
  </si>
  <si>
    <r>
      <t>Термолента (р</t>
    </r>
    <r>
      <rPr>
        <sz val="11"/>
        <color theme="1"/>
        <rFont val="Times New Roman"/>
        <family val="1"/>
        <charset val="204"/>
      </rPr>
      <t>олик для кассовых аппаратов (чековая лента), терминалов)</t>
    </r>
  </si>
  <si>
    <t>шт</t>
  </si>
  <si>
    <t>вх. № 2733-07/23 от 06.07.2023</t>
  </si>
  <si>
    <t>вх. № 2734-07/23 от 06.07.2023</t>
  </si>
  <si>
    <t>вх. № 2735-07/23 от 06.07.2023</t>
  </si>
  <si>
    <t>Исходя из имеющегося у Заказчика объёма финансового обеспечения для осуществления закупки НМЦД устанавливается в размере 70448,40 руб. (семьдесят тысяч четыреста сорок восемь рублей сорок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</si>
</sst>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L36" sqref="L36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10.7109375" style="1" customWidth="1"/>
    <col min="4" max="4" width="7.7109375" style="1" bestFit="1" customWidth="1"/>
    <col min="5" max="5" width="16.5703125" style="2" customWidth="1"/>
    <col min="6" max="7" width="16.285156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x14ac:dyDescent="0.25">
      <c r="A3" s="7"/>
      <c r="B3" s="7"/>
      <c r="C3" s="7"/>
      <c r="D3" s="7"/>
      <c r="E3" s="3"/>
      <c r="F3" s="3"/>
      <c r="G3" s="31" t="s">
        <v>29</v>
      </c>
      <c r="H3" s="31"/>
      <c r="I3" s="31"/>
      <c r="J3" s="31"/>
      <c r="K3" s="31"/>
      <c r="L3" s="31"/>
      <c r="M3" s="31"/>
    </row>
    <row r="4" spans="1:13" x14ac:dyDescent="0.25">
      <c r="A4" s="7"/>
      <c r="B4" s="7"/>
      <c r="C4" s="7"/>
      <c r="D4" s="7"/>
      <c r="E4" s="3"/>
      <c r="F4" s="3"/>
      <c r="G4" s="3"/>
      <c r="H4" s="3"/>
      <c r="I4" s="7"/>
      <c r="J4" s="7"/>
      <c r="K4" s="7"/>
      <c r="L4" s="7"/>
      <c r="M4" s="8" t="s">
        <v>24</v>
      </c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ht="14.45" customHeight="1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30</v>
      </c>
    </row>
    <row r="7" spans="1:13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3"/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7"/>
      <c r="L8" s="7"/>
      <c r="M8" s="5" t="s">
        <v>13</v>
      </c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6" t="s">
        <v>18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14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3"/>
    </row>
    <row r="12" spans="1:13" ht="28.9" customHeight="1" x14ac:dyDescent="0.25">
      <c r="A12" s="7"/>
      <c r="B12" s="7"/>
      <c r="C12" s="7"/>
      <c r="D12" s="7"/>
      <c r="E12" s="3"/>
      <c r="F12" s="3"/>
      <c r="G12" s="3"/>
      <c r="H12" s="3"/>
      <c r="I12" s="7"/>
      <c r="J12" s="35" t="s">
        <v>17</v>
      </c>
      <c r="K12" s="35"/>
      <c r="L12" s="7"/>
      <c r="M12" s="3" t="s">
        <v>15</v>
      </c>
    </row>
    <row r="13" spans="1:13" ht="18.75" x14ac:dyDescent="0.25">
      <c r="A13" s="7"/>
      <c r="B13" s="7"/>
      <c r="C13" s="7"/>
      <c r="D13" s="7"/>
      <c r="E13" s="3"/>
      <c r="F13" s="3"/>
      <c r="G13" s="3"/>
      <c r="H13" s="3"/>
      <c r="I13" s="7"/>
      <c r="J13" s="7"/>
      <c r="K13" s="7"/>
      <c r="L13" s="7"/>
      <c r="M13" s="4"/>
    </row>
    <row r="14" spans="1:13" ht="18.75" x14ac:dyDescent="0.25">
      <c r="A14" s="7"/>
      <c r="B14" s="35" t="s">
        <v>16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4"/>
    </row>
    <row r="15" spans="1:13" hidden="1" x14ac:dyDescent="0.25">
      <c r="A15" s="7"/>
      <c r="B15" s="7"/>
      <c r="C15" s="7"/>
      <c r="D15" s="7"/>
      <c r="E15" s="3"/>
      <c r="F15" s="3"/>
      <c r="G15" s="3"/>
      <c r="H15" s="3"/>
      <c r="I15" s="7"/>
      <c r="J15" s="7"/>
      <c r="K15" s="7"/>
      <c r="L15" s="7"/>
      <c r="M15" s="3"/>
    </row>
    <row r="16" spans="1:13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ht="54.6" customHeight="1" x14ac:dyDescent="0.25">
      <c r="A17" s="38" t="s">
        <v>11</v>
      </c>
      <c r="B17" s="39"/>
      <c r="C17" s="40">
        <f>F22</f>
        <v>70448.399999999994</v>
      </c>
      <c r="D17" s="39"/>
      <c r="E17" s="28" t="s">
        <v>34</v>
      </c>
      <c r="F17" s="28" t="s">
        <v>35</v>
      </c>
      <c r="G17" s="28" t="s">
        <v>36</v>
      </c>
      <c r="H17" s="9"/>
      <c r="I17" s="10"/>
      <c r="J17" s="10"/>
      <c r="K17" s="10"/>
      <c r="L17" s="10"/>
      <c r="M17" s="9"/>
    </row>
    <row r="18" spans="1:15" ht="30" customHeight="1" x14ac:dyDescent="0.25">
      <c r="A18" s="29" t="s">
        <v>0</v>
      </c>
      <c r="B18" s="29" t="s">
        <v>1</v>
      </c>
      <c r="C18" s="29" t="s">
        <v>2</v>
      </c>
      <c r="D18" s="29"/>
      <c r="E18" s="9" t="s">
        <v>25</v>
      </c>
      <c r="F18" s="9" t="s">
        <v>26</v>
      </c>
      <c r="G18" s="9" t="s">
        <v>27</v>
      </c>
      <c r="H18" s="41" t="s">
        <v>12</v>
      </c>
      <c r="I18" s="29" t="s">
        <v>8</v>
      </c>
      <c r="J18" s="29" t="s">
        <v>9</v>
      </c>
      <c r="K18" s="29" t="s">
        <v>10</v>
      </c>
      <c r="L18" s="29" t="s">
        <v>6</v>
      </c>
      <c r="M18" s="37" t="s">
        <v>7</v>
      </c>
    </row>
    <row r="19" spans="1:15" x14ac:dyDescent="0.25">
      <c r="A19" s="30"/>
      <c r="B19" s="30"/>
      <c r="C19" s="11" t="s">
        <v>3</v>
      </c>
      <c r="D19" s="11" t="s">
        <v>4</v>
      </c>
      <c r="E19" s="21" t="s">
        <v>5</v>
      </c>
      <c r="F19" s="9" t="s">
        <v>5</v>
      </c>
      <c r="G19" s="9" t="s">
        <v>5</v>
      </c>
      <c r="H19" s="42"/>
      <c r="I19" s="29"/>
      <c r="J19" s="29"/>
      <c r="K19" s="29"/>
      <c r="L19" s="29"/>
      <c r="M19" s="37"/>
    </row>
    <row r="20" spans="1:15" ht="30" x14ac:dyDescent="0.25">
      <c r="A20" s="13">
        <v>1</v>
      </c>
      <c r="B20" s="43" t="s">
        <v>32</v>
      </c>
      <c r="C20" s="27" t="s">
        <v>28</v>
      </c>
      <c r="D20" s="25">
        <v>1000</v>
      </c>
      <c r="E20" s="22">
        <v>34</v>
      </c>
      <c r="F20" s="14">
        <v>32.67</v>
      </c>
      <c r="G20" s="23">
        <v>34.68</v>
      </c>
      <c r="H20" s="23">
        <f t="shared" ref="H20:H21" si="0">AVERAGE(E20:G20)</f>
        <v>33.783333333333331</v>
      </c>
      <c r="I20" s="24">
        <f t="shared" ref="I20:I21" si="1" xml:space="preserve"> COUNT(E20:G20)</f>
        <v>3</v>
      </c>
      <c r="J20" s="24">
        <f t="shared" ref="J20:J21" si="2">STDEV(E20:G20)</f>
        <v>1.0223665357069016</v>
      </c>
      <c r="K20" s="24">
        <f t="shared" ref="K20:K21" si="3">J20/H20*100</f>
        <v>3.0262452956297041</v>
      </c>
      <c r="L20" s="24" t="str">
        <f t="shared" ref="L20:L21" si="4">IF(K20&lt;33,"ОДНОРОДНЫЕ","НЕОДНОРОДНЫЕ")</f>
        <v>ОДНОРОДНЫЕ</v>
      </c>
      <c r="M20" s="23">
        <f t="shared" ref="M20:M21" si="5">D20*H20</f>
        <v>33783.333333333328</v>
      </c>
    </row>
    <row r="21" spans="1:15" x14ac:dyDescent="0.25">
      <c r="A21" s="13">
        <v>2</v>
      </c>
      <c r="B21" s="43" t="s">
        <v>31</v>
      </c>
      <c r="C21" s="27" t="s">
        <v>33</v>
      </c>
      <c r="D21" s="25">
        <v>530</v>
      </c>
      <c r="E21" s="22">
        <v>75</v>
      </c>
      <c r="F21" s="14">
        <v>71.28</v>
      </c>
      <c r="G21" s="23">
        <v>76.5</v>
      </c>
      <c r="H21" s="23">
        <f t="shared" si="0"/>
        <v>74.260000000000005</v>
      </c>
      <c r="I21" s="24">
        <f t="shared" si="1"/>
        <v>3</v>
      </c>
      <c r="J21" s="24">
        <f t="shared" si="2"/>
        <v>2.6875267440529771</v>
      </c>
      <c r="K21" s="24">
        <f t="shared" si="3"/>
        <v>3.6190772206476929</v>
      </c>
      <c r="L21" s="24" t="str">
        <f t="shared" si="4"/>
        <v>ОДНОРОДНЫЕ</v>
      </c>
      <c r="M21" s="23">
        <f t="shared" si="5"/>
        <v>39357.800000000003</v>
      </c>
    </row>
    <row r="22" spans="1:15" x14ac:dyDescent="0.25">
      <c r="A22" s="20"/>
      <c r="B22" s="15"/>
      <c r="C22" s="16"/>
      <c r="D22" s="17"/>
      <c r="E22" s="26">
        <f>SUMPRODUCT($D$20:$D$21,E20:E21)</f>
        <v>73750</v>
      </c>
      <c r="F22" s="23">
        <f>SUMPRODUCT($D$20:$D$21,F20:F21)</f>
        <v>70448.399999999994</v>
      </c>
      <c r="G22" s="23">
        <f>SUMPRODUCT($D$20:$D$21,G20:G21)</f>
        <v>75225</v>
      </c>
      <c r="H22" s="9"/>
      <c r="I22" s="10"/>
      <c r="J22" s="10"/>
      <c r="K22" s="10"/>
      <c r="L22" s="10"/>
      <c r="M22" s="12">
        <f>SUM(M20:M21)</f>
        <v>73141.133333333331</v>
      </c>
    </row>
    <row r="23" spans="1:15" x14ac:dyDescent="0.25">
      <c r="A23" s="7"/>
      <c r="B23" s="7"/>
      <c r="C23" s="7"/>
      <c r="D23" s="7"/>
      <c r="E23" s="3"/>
      <c r="F23" s="3"/>
      <c r="G23" s="3"/>
      <c r="H23" s="3"/>
      <c r="I23" s="7"/>
      <c r="J23" s="7"/>
      <c r="K23" s="7"/>
      <c r="L23" s="7"/>
      <c r="M23" s="3"/>
    </row>
    <row r="24" spans="1:15" s="7" customFormat="1" ht="33.6" customHeight="1" x14ac:dyDescent="0.25">
      <c r="A24" s="36" t="s">
        <v>20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5" s="7" customFormat="1" x14ac:dyDescent="0.25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5" s="7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5" s="19" customFormat="1" x14ac:dyDescent="0.25">
      <c r="A27" s="32" t="s">
        <v>37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18"/>
      <c r="O27" s="18"/>
    </row>
  </sheetData>
  <mergeCells count="18">
    <mergeCell ref="A27:M27"/>
    <mergeCell ref="A26:M26"/>
    <mergeCell ref="J12:K12"/>
    <mergeCell ref="B14:L14"/>
    <mergeCell ref="A24:M24"/>
    <mergeCell ref="A25:M25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22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2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2023-07-18T03:29:53Z</dcterms:modified>
</cp:coreProperties>
</file>