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2" i="1" l="1"/>
  <c r="J20" i="1" l="1"/>
  <c r="O20" i="1" s="1"/>
  <c r="K20" i="1"/>
  <c r="L20" i="1"/>
  <c r="J21" i="1"/>
  <c r="K21" i="1"/>
  <c r="L21" i="1"/>
  <c r="O21" i="1"/>
  <c r="M21" i="1" l="1"/>
  <c r="N21" i="1" s="1"/>
  <c r="M20" i="1"/>
  <c r="N20" i="1" s="1"/>
  <c r="F22" i="1"/>
  <c r="G22" i="1"/>
  <c r="E22" i="1"/>
  <c r="J19" i="1" l="1"/>
  <c r="O19" i="1" s="1"/>
  <c r="K19" i="1"/>
  <c r="L19" i="1"/>
  <c r="M19" i="1" l="1"/>
  <c r="N19" i="1" s="1"/>
</calcChain>
</file>

<file path=xl/sharedStrings.xml><?xml version="1.0" encoding="utf-8"?>
<sst xmlns="http://schemas.openxmlformats.org/spreadsheetml/2006/main" count="47" uniqueCount="42">
  <si>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</si>
  <si>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</si>
  <si>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</si>
  <si>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</si>
  <si>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</si>
  <si>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</si>
  <si>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</si>
  <si>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</si>
  <si>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</si>
  <si>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</si>
  <si>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</si>
  <si>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</si>
  <si>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</si>
  <si>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</si>
  <si>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</si>
  <si>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</si>
  <si>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</si>
  <si>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</si>
  <si>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</si>
  <si>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</si>
  <si>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</si>
  <si>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</si>
  <si>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</si>
  <si>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</si>
  <si>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</si>
  <si>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</si>
  <si>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</si>
  <si>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</si>
  <si>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</si>
  <si>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</si>
  <si>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</si>
  <si>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324-23</t>
  </si>
  <si>
    <t>на поставку воды бутилированной и пластиковых стаканов путем запроса котировок</t>
  </si>
  <si>
    <t>Вода питьевая бутилированная 18,9 литров</t>
  </si>
  <si>
    <t>Вода питьевая бутилированная  0,5 литров</t>
  </si>
  <si>
    <t>Стаканы одноразовые</t>
  </si>
  <si>
    <t>бутылка</t>
  </si>
  <si>
    <t>шт.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</si>
  <si>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331000 руб. (триста тридцать одна тысяча рублей 00 копеек)</t>
  </si>
  <si>
    <t>КП вх. 4730-12/23 от 27.12.2023</t>
  </si>
  <si>
    <t>КП вх. 4729-12/23 от 27.12.2023</t>
  </si>
  <si>
    <t>КП вх. 4728-12/23 от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</si>
</sst>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J33" sqref="J33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27</v>
      </c>
    </row>
    <row r="2" spans="1:15" x14ac:dyDescent="0.25">
      <c r="O2" s="9" t="s">
        <v>28</v>
      </c>
    </row>
    <row r="3" spans="1:15" x14ac:dyDescent="0.25">
      <c r="O3" s="9" t="s">
        <v>32</v>
      </c>
    </row>
    <row r="4" spans="1:15" x14ac:dyDescent="0.25">
      <c r="O4" s="9" t="s">
        <v>29</v>
      </c>
    </row>
    <row r="5" spans="1:15" x14ac:dyDescent="0.25">
      <c r="O5" s="9" t="s">
        <v>30</v>
      </c>
    </row>
    <row r="6" spans="1:15" x14ac:dyDescent="0.25">
      <c r="O6" s="10" t="s">
        <v>31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31" t="s">
        <v>20</v>
      </c>
      <c r="M11" s="31"/>
      <c r="O11" s="1" t="s">
        <v>18</v>
      </c>
    </row>
    <row r="13" spans="1:15" x14ac:dyDescent="0.25"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hidden="1" x14ac:dyDescent="0.25"/>
    <row r="16" spans="1:15" s="6" customFormat="1" ht="48.75" customHeight="1" x14ac:dyDescent="0.25">
      <c r="A16" s="34" t="s">
        <v>14</v>
      </c>
      <c r="B16" s="35"/>
      <c r="C16" s="36"/>
      <c r="D16" s="35"/>
      <c r="E16" s="40" t="s">
        <v>39</v>
      </c>
      <c r="F16" s="40" t="s">
        <v>40</v>
      </c>
      <c r="G16" s="40" t="s">
        <v>41</v>
      </c>
      <c r="H16" s="8"/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29" t="s">
        <v>0</v>
      </c>
      <c r="B17" s="29" t="s">
        <v>1</v>
      </c>
      <c r="C17" s="29" t="s">
        <v>2</v>
      </c>
      <c r="D17" s="29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7" t="s">
        <v>15</v>
      </c>
      <c r="K17" s="29" t="s">
        <v>11</v>
      </c>
      <c r="L17" s="29" t="s">
        <v>12</v>
      </c>
      <c r="M17" s="29" t="s">
        <v>13</v>
      </c>
      <c r="N17" s="29" t="s">
        <v>9</v>
      </c>
      <c r="O17" s="33" t="s">
        <v>10</v>
      </c>
    </row>
    <row r="18" spans="1:15" s="6" customFormat="1" ht="30" x14ac:dyDescent="0.25">
      <c r="A18" s="29"/>
      <c r="B18" s="39"/>
      <c r="C18" s="17" t="s">
        <v>3</v>
      </c>
      <c r="D18" s="17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38"/>
      <c r="K18" s="29"/>
      <c r="L18" s="29"/>
      <c r="M18" s="29"/>
      <c r="N18" s="29"/>
      <c r="O18" s="33"/>
    </row>
    <row r="19" spans="1:15" s="13" customFormat="1" ht="30" x14ac:dyDescent="0.25">
      <c r="A19" s="15">
        <v>1</v>
      </c>
      <c r="B19" s="26" t="s">
        <v>33</v>
      </c>
      <c r="C19" s="20" t="s">
        <v>36</v>
      </c>
      <c r="D19" s="20">
        <v>800</v>
      </c>
      <c r="E19" s="27">
        <v>210</v>
      </c>
      <c r="F19" s="25">
        <v>200</v>
      </c>
      <c r="G19" s="25">
        <v>220</v>
      </c>
      <c r="H19" s="14"/>
      <c r="I19" s="14"/>
      <c r="J19" s="14">
        <f t="shared" ref="J19" si="0">AVERAGE(E19:I19)</f>
        <v>210</v>
      </c>
      <c r="K19" s="12">
        <f t="shared" ref="K19" si="1">COUNT(E19:I19)</f>
        <v>3</v>
      </c>
      <c r="L19" s="12">
        <f t="shared" ref="L19" si="2">STDEV(E19:I19)</f>
        <v>10</v>
      </c>
      <c r="M19" s="12">
        <f t="shared" ref="M19" si="3">L19/J19*100</f>
        <v>4.7619047619047619</v>
      </c>
      <c r="N19" s="12" t="str">
        <f t="shared" ref="N19" si="4">IF(M19&lt;33,"ОДНОРОДНЫЕ","НЕОДНОРОДНЫЕ")</f>
        <v>ОДНОРОДНЫЕ</v>
      </c>
      <c r="O19" s="11">
        <f>D19*J19</f>
        <v>168000</v>
      </c>
    </row>
    <row r="20" spans="1:15" s="23" customFormat="1" ht="30" x14ac:dyDescent="0.25">
      <c r="A20" s="24">
        <v>2</v>
      </c>
      <c r="B20" s="26" t="s">
        <v>34</v>
      </c>
      <c r="C20" s="20" t="s">
        <v>36</v>
      </c>
      <c r="D20" s="20">
        <v>1000</v>
      </c>
      <c r="E20" s="27">
        <v>36</v>
      </c>
      <c r="F20" s="25">
        <v>35</v>
      </c>
      <c r="G20" s="25">
        <v>37</v>
      </c>
      <c r="H20" s="25"/>
      <c r="I20" s="25"/>
      <c r="J20" s="25">
        <f t="shared" ref="J20:J21" si="5">AVERAGE(E20:I20)</f>
        <v>36</v>
      </c>
      <c r="K20" s="22">
        <f t="shared" ref="K20:K21" si="6">COUNT(E20:I20)</f>
        <v>3</v>
      </c>
      <c r="L20" s="22">
        <f t="shared" ref="L20:L21" si="7">STDEV(E20:I20)</f>
        <v>1</v>
      </c>
      <c r="M20" s="22">
        <f t="shared" ref="M20:M21" si="8">L20/J20*100</f>
        <v>2.7777777777777777</v>
      </c>
      <c r="N20" s="22" t="str">
        <f t="shared" ref="N20:N21" si="9">IF(M20&lt;33,"ОДНОРОДНЫЕ","НЕОДНОРОДНЫЕ")</f>
        <v>ОДНОРОДНЫЕ</v>
      </c>
      <c r="O20" s="11">
        <f t="shared" ref="O20:O21" si="10">D20*J20</f>
        <v>36000</v>
      </c>
    </row>
    <row r="21" spans="1:15" s="23" customFormat="1" x14ac:dyDescent="0.25">
      <c r="A21" s="24">
        <v>3</v>
      </c>
      <c r="B21" s="26" t="s">
        <v>35</v>
      </c>
      <c r="C21" s="20" t="s">
        <v>37</v>
      </c>
      <c r="D21" s="28">
        <v>80000</v>
      </c>
      <c r="E21" s="27">
        <v>2</v>
      </c>
      <c r="F21" s="25">
        <v>1.7</v>
      </c>
      <c r="G21" s="25">
        <v>1.8</v>
      </c>
      <c r="H21" s="25"/>
      <c r="I21" s="25"/>
      <c r="J21" s="25">
        <f t="shared" si="5"/>
        <v>1.8333333333333333</v>
      </c>
      <c r="K21" s="22">
        <f t="shared" si="6"/>
        <v>3</v>
      </c>
      <c r="L21" s="22">
        <f t="shared" si="7"/>
        <v>0.15275252316519469</v>
      </c>
      <c r="M21" s="22">
        <f t="shared" si="8"/>
        <v>8.3319558090106209</v>
      </c>
      <c r="N21" s="22" t="str">
        <f t="shared" si="9"/>
        <v>ОДНОРОДНЫЕ</v>
      </c>
      <c r="O21" s="11">
        <f t="shared" si="10"/>
        <v>146666.66666666666</v>
      </c>
    </row>
    <row r="22" spans="1:15" s="6" customFormat="1" ht="14.45" customHeight="1" x14ac:dyDescent="0.25">
      <c r="A22" s="5"/>
      <c r="B22" s="16" t="s">
        <v>25</v>
      </c>
      <c r="C22" s="18"/>
      <c r="D22" s="19"/>
      <c r="E22" s="7">
        <f>SUMPRODUCT($D$19:$D$21,E19:E21)</f>
        <v>364000</v>
      </c>
      <c r="F22" s="21">
        <f>SUMPRODUCT($D$19:$D$21,F19:F21)</f>
        <v>331000</v>
      </c>
      <c r="G22" s="21">
        <f>SUMPRODUCT($D$19:$D$21,G19:G21)</f>
        <v>357000</v>
      </c>
      <c r="H22" s="7"/>
      <c r="I22" s="7"/>
      <c r="J22" s="7"/>
      <c r="K22" s="5"/>
      <c r="L22" s="5"/>
      <c r="M22" s="5"/>
      <c r="N22" s="5"/>
      <c r="O22" s="7">
        <f>SUM(O19:O21)</f>
        <v>350666.66666666663</v>
      </c>
    </row>
    <row r="23" spans="1:15" hidden="1" x14ac:dyDescent="0.25"/>
    <row r="25" spans="1:15" x14ac:dyDescent="0.25">
      <c r="A25" s="32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x14ac:dyDescent="0.25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6" customFormat="1" ht="29.25" customHeight="1" x14ac:dyDescent="0.2">
      <c r="A28" s="30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mergeCells count="17"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2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2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2023-12-27T09:37:01Z</dcterms:modified>
</cp:coreProperties>
</file>