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G24" i="1"/>
  <c r="F24" i="1"/>
  <c r="H24" i="1" l="1"/>
  <c r="I24" i="1"/>
  <c r="L20" i="1" l="1"/>
  <c r="L21" i="1"/>
  <c r="L22" i="1"/>
  <c r="L23" i="1"/>
  <c r="M23" i="1" s="1"/>
  <c r="N23" i="1" s="1"/>
  <c r="K20" i="1"/>
  <c r="K21" i="1"/>
  <c r="K22" i="1"/>
  <c r="K23" i="1"/>
  <c r="J20" i="1"/>
  <c r="O20" i="1" s="1"/>
  <c r="J21" i="1"/>
  <c r="O21" i="1" s="1"/>
  <c r="J22" i="1"/>
  <c r="O22" i="1" s="1"/>
  <c r="J23" i="1"/>
  <c r="O23" i="1" s="1"/>
  <c r="M20" i="1" l="1"/>
  <c r="N20" i="1" s="1"/>
  <c r="M21" i="1"/>
  <c r="N21" i="1" s="1"/>
  <c r="M22" i="1"/>
  <c r="N22" i="1" s="1"/>
  <c r="L19" i="1"/>
  <c r="K19" i="1"/>
  <c r="J19" i="1"/>
  <c r="M19" i="1" l="1"/>
  <c r="N19" i="1" s="1"/>
  <c r="O19" i="1"/>
  <c r="C16" i="1" s="1"/>
</calcChain>
</file>

<file path=xl/sharedStrings.xml><?xml version="1.0" encoding="utf-8"?>
<sst xmlns="http://schemas.openxmlformats.org/spreadsheetml/2006/main" count="52" uniqueCount="44">
  <si>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</si>
  <si>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</si>
  <si>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</si>
  <si>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</si>
  <si>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</si>
  <si>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</si>
  <si>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</si>
  <si>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</si>
  <si>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</si>
  <si>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</si>
  <si>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</si>
  <si>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</si>
  <si>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</si>
  <si>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</si>
  <si>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</si>
  <si>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</si>
  <si>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</si>
  <si>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</si>
  <si>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</si>
  <si>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</si>
  <si>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</si>
  <si>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</si>
  <si>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</si>
  <si>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</si>
  <si>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</si>
  <si>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</si>
  <si>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</si>
  <si>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</si>
  <si>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</si>
  <si>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</si>
  <si>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</si>
  <si>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</si>
  <si>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</si>
  <si>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</si>
  <si>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 xml:space="preserve">Масло подсолнечное рафинированное дезодорированное </t>
  </si>
  <si>
    <t xml:space="preserve">Какао порошок б/с </t>
  </si>
  <si>
    <t xml:space="preserve">Чай гранулированный </t>
  </si>
  <si>
    <t>Дрожжи хлебопекарные сухие</t>
  </si>
  <si>
    <t>на поставку бакалейной продукции  путем путем запроса котировок</t>
  </si>
  <si>
    <t>№ 308-23</t>
  </si>
  <si>
    <t>Исходя из имеющегося у Заказчика объёма финансового обеспечения для осуществления закупки НМЦД устанавливается в размере 337028,50 руб. (триста тридцать семь тысяч двадцать восемь рублей пятьдесят копеек)</t>
  </si>
  <si>
    <t>КП вх.4426-11/23 от 30.11.2023</t>
  </si>
  <si>
    <t>КП вх.4342-11/23 от 22.11.2023</t>
  </si>
  <si>
    <t>КП вх.4343-11/23 от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</si>
</sst>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Q21" sqref="Q21"/>
    </sheetView>
  </sheetViews>
  <sheetFormatPr defaultColWidth="9.140625" defaultRowHeight="15" x14ac:dyDescent="0.25"/>
  <cols>
    <col min="1" max="1" width="9.140625" style="10"/>
    <col min="2" max="2" width="27.28515625" style="10" customWidth="1"/>
    <col min="3" max="4" width="9.140625" style="10"/>
    <col min="5" max="6" width="17" style="1" customWidth="1"/>
    <col min="7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8.5703125" style="10" customWidth="1"/>
    <col min="15" max="15" width="13.28515625" style="1" customWidth="1"/>
    <col min="16" max="16384" width="9.140625" style="10"/>
  </cols>
  <sheetData>
    <row r="1" spans="1:15" x14ac:dyDescent="0.25">
      <c r="O1" s="24" t="s">
        <v>29</v>
      </c>
    </row>
    <row r="2" spans="1:15" x14ac:dyDescent="0.25">
      <c r="O2" s="24" t="s">
        <v>30</v>
      </c>
    </row>
    <row r="3" spans="1:15" x14ac:dyDescent="0.25">
      <c r="O3" s="24" t="s">
        <v>38</v>
      </c>
    </row>
    <row r="4" spans="1:15" x14ac:dyDescent="0.25">
      <c r="O4" s="24" t="s">
        <v>31</v>
      </c>
    </row>
    <row r="5" spans="1:15" x14ac:dyDescent="0.25">
      <c r="O5" s="24" t="s">
        <v>32</v>
      </c>
    </row>
    <row r="6" spans="1:15" x14ac:dyDescent="0.25">
      <c r="O6" s="25" t="s">
        <v>39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15" t="s">
        <v>20</v>
      </c>
      <c r="M11" s="15"/>
      <c r="O11" s="1" t="s">
        <v>18</v>
      </c>
    </row>
    <row r="13" spans="1:15" x14ac:dyDescent="0.25">
      <c r="B13" s="15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5" hidden="1" x14ac:dyDescent="0.25"/>
    <row r="16" spans="1:15" ht="75" x14ac:dyDescent="0.25">
      <c r="A16" s="17" t="s">
        <v>14</v>
      </c>
      <c r="B16" s="18"/>
      <c r="C16" s="19">
        <f>SUMIF(O19:O23,"&gt;0")</f>
        <v>384717.83333333331</v>
      </c>
      <c r="D16" s="18"/>
      <c r="E16" s="30" t="s">
        <v>41</v>
      </c>
      <c r="F16" s="30" t="s">
        <v>42</v>
      </c>
      <c r="G16" s="30" t="s">
        <v>43</v>
      </c>
      <c r="H16" s="4" t="s">
        <v>26</v>
      </c>
      <c r="I16" s="11" t="s">
        <v>27</v>
      </c>
      <c r="J16" s="11"/>
      <c r="K16" s="8"/>
      <c r="L16" s="8"/>
      <c r="M16" s="8"/>
      <c r="N16" s="8"/>
      <c r="O16" s="11"/>
    </row>
    <row r="17" spans="1:15" ht="30" customHeight="1" x14ac:dyDescent="0.25">
      <c r="A17" s="13" t="s">
        <v>0</v>
      </c>
      <c r="B17" s="13" t="s">
        <v>1</v>
      </c>
      <c r="C17" s="13" t="s">
        <v>2</v>
      </c>
      <c r="D17" s="13"/>
      <c r="E17" s="11" t="s">
        <v>5</v>
      </c>
      <c r="F17" s="11" t="s">
        <v>7</v>
      </c>
      <c r="G17" s="11" t="s">
        <v>8</v>
      </c>
      <c r="H17" s="11" t="s">
        <v>22</v>
      </c>
      <c r="I17" s="11" t="s">
        <v>23</v>
      </c>
      <c r="J17" s="20" t="s">
        <v>15</v>
      </c>
      <c r="K17" s="13" t="s">
        <v>11</v>
      </c>
      <c r="L17" s="13" t="s">
        <v>12</v>
      </c>
      <c r="M17" s="13" t="s">
        <v>13</v>
      </c>
      <c r="N17" s="13" t="s">
        <v>9</v>
      </c>
      <c r="O17" s="16" t="s">
        <v>10</v>
      </c>
    </row>
    <row r="18" spans="1:15" ht="30" x14ac:dyDescent="0.25">
      <c r="A18" s="13"/>
      <c r="B18" s="14"/>
      <c r="C18" s="9" t="s">
        <v>3</v>
      </c>
      <c r="D18" s="9" t="s">
        <v>4</v>
      </c>
      <c r="E18" s="11" t="s">
        <v>6</v>
      </c>
      <c r="F18" s="11" t="s">
        <v>6</v>
      </c>
      <c r="G18" s="11" t="s">
        <v>6</v>
      </c>
      <c r="H18" s="11" t="s">
        <v>6</v>
      </c>
      <c r="I18" s="11" t="s">
        <v>6</v>
      </c>
      <c r="J18" s="21"/>
      <c r="K18" s="13"/>
      <c r="L18" s="13"/>
      <c r="M18" s="13"/>
      <c r="N18" s="13"/>
      <c r="O18" s="16"/>
    </row>
    <row r="19" spans="1:15" ht="45" x14ac:dyDescent="0.25">
      <c r="A19" s="12">
        <v>1</v>
      </c>
      <c r="B19" s="26" t="s">
        <v>34</v>
      </c>
      <c r="C19" s="8" t="s">
        <v>25</v>
      </c>
      <c r="D19" s="8">
        <v>2100</v>
      </c>
      <c r="E19" s="22">
        <v>130</v>
      </c>
      <c r="F19" s="11">
        <v>152</v>
      </c>
      <c r="G19" s="11">
        <v>145</v>
      </c>
      <c r="H19" s="11"/>
      <c r="I19" s="11"/>
      <c r="J19" s="11">
        <f t="shared" ref="J19:J23" si="0">AVERAGE(E19:I19)</f>
        <v>142.33333333333334</v>
      </c>
      <c r="K19" s="8">
        <f t="shared" ref="K19:K23" si="1">COUNT(E19:I19)</f>
        <v>3</v>
      </c>
      <c r="L19" s="8">
        <f t="shared" ref="L19:L23" si="2">STDEV(E19:I19)</f>
        <v>11.239810200058244</v>
      </c>
      <c r="M19" s="8">
        <f t="shared" ref="M19:M23" si="3">L19/J19*100</f>
        <v>7.8968221546076647</v>
      </c>
      <c r="N19" s="8" t="str">
        <f t="shared" ref="N19:N23" si="4">IF(M19&lt;33,"ОДНОРОДНЫЕ","НЕОДНОРОДНЫЕ")</f>
        <v>ОДНОРОДНЫЕ</v>
      </c>
      <c r="O19" s="11">
        <f t="shared" ref="O19:O23" si="5">D19*J19</f>
        <v>298900</v>
      </c>
    </row>
    <row r="20" spans="1:15" x14ac:dyDescent="0.25">
      <c r="A20" s="12">
        <v>2</v>
      </c>
      <c r="B20" s="27" t="s">
        <v>35</v>
      </c>
      <c r="C20" s="8" t="s">
        <v>25</v>
      </c>
      <c r="D20" s="8">
        <v>110</v>
      </c>
      <c r="E20" s="22">
        <v>229.35</v>
      </c>
      <c r="F20" s="11">
        <v>378</v>
      </c>
      <c r="G20" s="11">
        <v>360</v>
      </c>
      <c r="H20" s="11"/>
      <c r="I20" s="11"/>
      <c r="J20" s="11">
        <f t="shared" si="0"/>
        <v>322.45</v>
      </c>
      <c r="K20" s="8">
        <f t="shared" si="1"/>
        <v>3</v>
      </c>
      <c r="L20" s="8">
        <f t="shared" si="2"/>
        <v>81.127723374935087</v>
      </c>
      <c r="M20" s="8">
        <f t="shared" si="3"/>
        <v>25.159783958733168</v>
      </c>
      <c r="N20" s="8" t="str">
        <f t="shared" si="4"/>
        <v>ОДНОРОДНЫЕ</v>
      </c>
      <c r="O20" s="11">
        <f t="shared" si="5"/>
        <v>35469.5</v>
      </c>
    </row>
    <row r="21" spans="1:15" x14ac:dyDescent="0.25">
      <c r="A21" s="12">
        <v>3</v>
      </c>
      <c r="B21" s="27" t="s">
        <v>36</v>
      </c>
      <c r="C21" s="8" t="s">
        <v>25</v>
      </c>
      <c r="D21" s="8">
        <v>100</v>
      </c>
      <c r="E21" s="22">
        <v>316</v>
      </c>
      <c r="F21" s="11">
        <v>441</v>
      </c>
      <c r="G21" s="11">
        <v>420</v>
      </c>
      <c r="H21" s="11"/>
      <c r="I21" s="11"/>
      <c r="J21" s="11">
        <f t="shared" si="0"/>
        <v>392.33333333333331</v>
      </c>
      <c r="K21" s="8">
        <f t="shared" si="1"/>
        <v>3</v>
      </c>
      <c r="L21" s="8">
        <f t="shared" si="2"/>
        <v>66.935292136012549</v>
      </c>
      <c r="M21" s="8">
        <f t="shared" si="3"/>
        <v>17.060822124727075</v>
      </c>
      <c r="N21" s="8" t="str">
        <f t="shared" si="4"/>
        <v>ОДНОРОДНЫЕ</v>
      </c>
      <c r="O21" s="11">
        <f t="shared" si="5"/>
        <v>39233.333333333328</v>
      </c>
    </row>
    <row r="22" spans="1:15" ht="30" x14ac:dyDescent="0.25">
      <c r="A22" s="12">
        <v>4</v>
      </c>
      <c r="B22" s="27" t="s">
        <v>37</v>
      </c>
      <c r="C22" s="8" t="s">
        <v>25</v>
      </c>
      <c r="D22" s="8">
        <v>15</v>
      </c>
      <c r="E22" s="23">
        <v>480</v>
      </c>
      <c r="F22" s="11">
        <v>893</v>
      </c>
      <c r="G22" s="11">
        <v>850</v>
      </c>
      <c r="H22" s="11"/>
      <c r="I22" s="11"/>
      <c r="J22" s="11">
        <f t="shared" si="0"/>
        <v>741</v>
      </c>
      <c r="K22" s="8">
        <f t="shared" si="1"/>
        <v>3</v>
      </c>
      <c r="L22" s="8">
        <f t="shared" si="2"/>
        <v>227.05285728217561</v>
      </c>
      <c r="M22" s="8">
        <f t="shared" si="3"/>
        <v>30.64141123916</v>
      </c>
      <c r="N22" s="8" t="str">
        <f t="shared" si="4"/>
        <v>ОДНОРОДНЫЕ</v>
      </c>
      <c r="O22" s="11">
        <f t="shared" si="5"/>
        <v>11115</v>
      </c>
    </row>
    <row r="23" spans="1:15" ht="17.45" hidden="1" customHeight="1" x14ac:dyDescent="0.25">
      <c r="A23" s="8">
        <v>5</v>
      </c>
      <c r="B23" s="6" t="s">
        <v>37</v>
      </c>
      <c r="C23" s="6"/>
      <c r="D23" s="7"/>
      <c r="E23" s="11"/>
      <c r="F23" s="11"/>
      <c r="G23" s="11"/>
      <c r="H23" s="11"/>
      <c r="I23" s="11"/>
      <c r="J23" s="11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11" t="e">
        <f t="shared" si="5"/>
        <v>#DIV/0!</v>
      </c>
    </row>
    <row r="24" spans="1:15" x14ac:dyDescent="0.25">
      <c r="A24" s="8"/>
      <c r="B24" s="5" t="s">
        <v>33</v>
      </c>
      <c r="C24" s="8"/>
      <c r="D24" s="8"/>
      <c r="E24" s="11">
        <f>SUMPRODUCT($D$19:$D$22,E19:E22)</f>
        <v>337028.5</v>
      </c>
      <c r="F24" s="11">
        <f>SUMPRODUCT($D$19:$D$22,F19:F22)</f>
        <v>418275</v>
      </c>
      <c r="G24" s="11">
        <f>SUMPRODUCT($D$19:$D$22,G19:G22)</f>
        <v>398850</v>
      </c>
      <c r="H24" s="11">
        <f t="shared" ref="G24:I24" si="6">SUMPRODUCT($D$19:$D$22,H19:H22)</f>
        <v>0</v>
      </c>
      <c r="I24" s="11">
        <f t="shared" si="6"/>
        <v>0</v>
      </c>
      <c r="J24" s="11"/>
      <c r="K24" s="8"/>
      <c r="L24" s="8"/>
      <c r="M24" s="8"/>
      <c r="N24" s="8"/>
      <c r="O24" s="11"/>
    </row>
    <row r="25" spans="1:15" ht="33.6" customHeight="1" x14ac:dyDescent="0.25">
      <c r="A25" s="28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33.6" customHeight="1" x14ac:dyDescent="0.25">
      <c r="A26" s="28" t="s">
        <v>24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30" customHeight="1" x14ac:dyDescent="0.25">
      <c r="A28" s="29" t="s">
        <v>40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17">
    <mergeCell ref="N17:N18"/>
    <mergeCell ref="A17:A18"/>
    <mergeCell ref="B17:B18"/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2023-12-06T10:56:22Z</dcterms:modified>
</cp:coreProperties>
</file>