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M19" i="1" s="1"/>
  <c r="C16" i="1" s="1"/>
  <c r="I19" i="1"/>
  <c r="J19" i="1"/>
  <c r="K19" i="1" l="1"/>
  <c r="L19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<sst xmlns="http://schemas.openxmlformats.org/spreadsheetml/2006/main" count="37" uniqueCount="35">
  <si>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</si>
  <si>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</si>
  <si>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</si>
  <si>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</si>
  <si>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</si>
  <si>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</si>
  <si>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</si>
  <si>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</si>
  <si>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</si>
  <si>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</si>
  <si>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</si>
  <si>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</si>
  <si>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</si>
  <si>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</si>
  <si>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</si>
  <si>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</si>
  <si>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</si>
  <si>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</si>
  <si>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</si>
  <si>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</si>
  <si>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</si>
  <si>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</si>
  <si>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</si>
  <si>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</si>
  <si>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</si>
  <si>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 xml:space="preserve"> субъекты малого и среднего предпринимательства  </t>
  </si>
  <si>
    <t>Усл.ед.</t>
  </si>
  <si>
    <t>Начальная (максимальная) цена договора</t>
  </si>
  <si>
    <t>Оказание услуг по ремонту эндоскопического оборудования с заменой запасных частей (Колоноскоп Sono Scape EC-330T s/n 7072573081)</t>
  </si>
  <si>
    <t>вх. № 4332-11/23 от 09.11.2023</t>
  </si>
  <si>
    <t>вх. № 4333-11/23 от 09.11.2023</t>
  </si>
  <si>
    <t>вх. № 4334-11/23 от 09.11.2023</t>
  </si>
  <si>
    <t>Исходя из имеющегося у Заказчика объёма финансового обеспечения для осуществления закупки НМЦД устанавливается в размере 206000 руб. (двести шесть тысяч рублей 00 копеек)</t>
  </si>
  <si>
    <t>№ 305-23</t>
  </si>
  <si>
    <t>на оказание услуг по ремонту эндоскопического оборудования с заменой запасных частей (Колоноскоп Sono Scape EC-330T s/n 7072573081)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</si>
</sst>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5" zoomScaleNormal="85" zoomScalePageLayoutView="70" workbookViewId="0">
      <selection activeCell="I10" sqref="I1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21</v>
      </c>
    </row>
    <row r="3" spans="1:13" x14ac:dyDescent="0.25">
      <c r="A3" s="7"/>
      <c r="B3" s="7"/>
      <c r="C3" s="7"/>
      <c r="D3" s="7"/>
      <c r="E3" s="3"/>
      <c r="F3" s="3"/>
      <c r="G3" s="27" t="s">
        <v>25</v>
      </c>
      <c r="H3" s="27"/>
      <c r="I3" s="27"/>
      <c r="J3" s="27"/>
      <c r="K3" s="27"/>
      <c r="L3" s="27"/>
      <c r="M3" s="27"/>
    </row>
    <row r="4" spans="1:13" x14ac:dyDescent="0.25">
      <c r="A4" s="17"/>
      <c r="B4" s="17"/>
      <c r="C4" s="17"/>
      <c r="D4" s="17"/>
      <c r="E4" s="27" t="s">
        <v>34</v>
      </c>
      <c r="F4" s="27"/>
      <c r="G4" s="27"/>
      <c r="H4" s="27"/>
      <c r="I4" s="27"/>
      <c r="J4" s="27"/>
      <c r="K4" s="27"/>
      <c r="L4" s="27"/>
      <c r="M4" s="27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33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3"/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5" t="s">
        <v>12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17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3"/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31" t="s">
        <v>16</v>
      </c>
      <c r="K11" s="31"/>
      <c r="L11" s="7"/>
      <c r="M11" s="3" t="s">
        <v>14</v>
      </c>
    </row>
    <row r="12" spans="1:13" ht="18.75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4"/>
    </row>
    <row r="13" spans="1:13" ht="18.75" x14ac:dyDescent="0.25">
      <c r="A13" s="7"/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ht="30" x14ac:dyDescent="0.25">
      <c r="A16" s="35" t="s">
        <v>27</v>
      </c>
      <c r="B16" s="36"/>
      <c r="C16" s="37">
        <f>M19</f>
        <v>227333.33333333334</v>
      </c>
      <c r="D16" s="36"/>
      <c r="E16" s="24" t="s">
        <v>29</v>
      </c>
      <c r="F16" s="24" t="s">
        <v>30</v>
      </c>
      <c r="G16" s="24" t="s">
        <v>31</v>
      </c>
      <c r="H16" s="9"/>
      <c r="I16" s="10"/>
      <c r="J16" s="10"/>
      <c r="K16" s="10"/>
      <c r="L16" s="10"/>
      <c r="M16" s="9"/>
    </row>
    <row r="17" spans="1:16" x14ac:dyDescent="0.25">
      <c r="A17" s="28" t="s">
        <v>0</v>
      </c>
      <c r="B17" s="28" t="s">
        <v>1</v>
      </c>
      <c r="C17" s="28" t="s">
        <v>2</v>
      </c>
      <c r="D17" s="28"/>
      <c r="E17" s="16" t="s">
        <v>22</v>
      </c>
      <c r="F17" s="16" t="s">
        <v>23</v>
      </c>
      <c r="G17" s="16" t="s">
        <v>24</v>
      </c>
      <c r="H17" s="38" t="s">
        <v>11</v>
      </c>
      <c r="I17" s="28" t="s">
        <v>8</v>
      </c>
      <c r="J17" s="28" t="s">
        <v>9</v>
      </c>
      <c r="K17" s="28" t="s">
        <v>10</v>
      </c>
      <c r="L17" s="28" t="s">
        <v>6</v>
      </c>
      <c r="M17" s="34" t="s">
        <v>7</v>
      </c>
    </row>
    <row r="18" spans="1:16" x14ac:dyDescent="0.25">
      <c r="A18" s="29"/>
      <c r="B18" s="29"/>
      <c r="C18" s="11" t="s">
        <v>3</v>
      </c>
      <c r="D18" s="11" t="s">
        <v>4</v>
      </c>
      <c r="E18" s="13" t="s">
        <v>5</v>
      </c>
      <c r="F18" s="9" t="s">
        <v>5</v>
      </c>
      <c r="G18" s="9" t="s">
        <v>5</v>
      </c>
      <c r="H18" s="39"/>
      <c r="I18" s="28"/>
      <c r="J18" s="28"/>
      <c r="K18" s="28"/>
      <c r="L18" s="28"/>
      <c r="M18" s="34"/>
    </row>
    <row r="19" spans="1:16" ht="60" x14ac:dyDescent="0.25">
      <c r="A19" s="12">
        <v>1</v>
      </c>
      <c r="B19" s="23" t="s">
        <v>28</v>
      </c>
      <c r="C19" s="22" t="s">
        <v>26</v>
      </c>
      <c r="D19" s="21">
        <v>1</v>
      </c>
      <c r="E19" s="19">
        <v>244000</v>
      </c>
      <c r="F19" s="20">
        <v>232000</v>
      </c>
      <c r="G19" s="19">
        <v>206000</v>
      </c>
      <c r="H19" s="14">
        <f t="shared" ref="H19" si="0">AVERAGE(E19:G19)</f>
        <v>227333.33333333334</v>
      </c>
      <c r="I19" s="15">
        <f t="shared" ref="I19" si="1" xml:space="preserve"> COUNT(E19:G19)</f>
        <v>3</v>
      </c>
      <c r="J19" s="15">
        <f t="shared" ref="J19" si="2">STDEV(E19:G19)</f>
        <v>19425.06971244462</v>
      </c>
      <c r="K19" s="15">
        <f t="shared" ref="K19" si="3">J19/H19*100</f>
        <v>8.5447520729228525</v>
      </c>
      <c r="L19" s="15" t="str">
        <f t="shared" ref="L19" si="4">IF(K19&lt;33,"ОДНОРОДНЫЕ","НЕОДНОРОДНЫЕ")</f>
        <v>ОДНОРОДНЫЕ</v>
      </c>
      <c r="M19" s="14">
        <f t="shared" ref="M19" si="5">D19*H19</f>
        <v>227333.33333333334</v>
      </c>
    </row>
    <row r="20" spans="1:16" x14ac:dyDescent="0.25">
      <c r="A20" s="7"/>
      <c r="B20" s="7"/>
      <c r="C20" s="7"/>
      <c r="D20" s="7"/>
      <c r="E20" s="3"/>
      <c r="F20" s="3"/>
      <c r="G20" s="3"/>
      <c r="H20" s="3"/>
      <c r="I20" s="7"/>
      <c r="J20" s="7"/>
      <c r="K20" s="7"/>
      <c r="L20" s="7"/>
      <c r="M20" s="3"/>
    </row>
    <row r="21" spans="1:16" s="7" customFormat="1" x14ac:dyDescent="0.25">
      <c r="A21" s="32" t="s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s="7" customFormat="1" x14ac:dyDescent="0.25">
      <c r="A22" s="33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s="25" customForma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6" s="7" customFormat="1" x14ac:dyDescent="0.25">
      <c r="A24" s="30" t="s">
        <v>32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26"/>
    </row>
  </sheetData>
  <mergeCells count="18">
    <mergeCell ref="L17:L18"/>
    <mergeCell ref="A17:A18"/>
    <mergeCell ref="G3:M3"/>
    <mergeCell ref="B17:B18"/>
    <mergeCell ref="C17:D17"/>
    <mergeCell ref="A24:O24"/>
    <mergeCell ref="E4:M4"/>
    <mergeCell ref="J11:K11"/>
    <mergeCell ref="B13:L13"/>
    <mergeCell ref="A21:M21"/>
    <mergeCell ref="A22:M22"/>
    <mergeCell ref="M17:M18"/>
    <mergeCell ref="A16:B16"/>
    <mergeCell ref="C16:D16"/>
    <mergeCell ref="H17:H18"/>
    <mergeCell ref="I17:I18"/>
    <mergeCell ref="J17:J18"/>
    <mergeCell ref="K17:K18"/>
  </mergeCells>
  <conditionalFormatting sqref="L19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2023-12-13T11:13:49Z</dcterms:modified>
</cp:coreProperties>
</file>