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6" i="1" l="1"/>
  <c r="M26" i="1"/>
  <c r="L26" i="1"/>
  <c r="Q26" i="1" s="1"/>
  <c r="N25" i="1"/>
  <c r="M25" i="1"/>
  <c r="L25" i="1"/>
  <c r="Q25" i="1" s="1"/>
  <c r="N24" i="1"/>
  <c r="M24" i="1"/>
  <c r="L24" i="1"/>
  <c r="Q24" i="1" s="1"/>
  <c r="N23" i="1"/>
  <c r="M23" i="1"/>
  <c r="L23" i="1"/>
  <c r="Q23" i="1" s="1"/>
  <c r="N22" i="1"/>
  <c r="M22" i="1"/>
  <c r="L22" i="1"/>
  <c r="Q22" i="1" s="1"/>
  <c r="N21" i="1"/>
  <c r="M21" i="1"/>
  <c r="L21" i="1"/>
  <c r="Q21" i="1" s="1"/>
  <c r="N20" i="1"/>
  <c r="M20" i="1"/>
  <c r="L20" i="1"/>
  <c r="Q20" i="1" s="1"/>
  <c r="C17" i="1" l="1"/>
  <c r="O21" i="1"/>
  <c r="P21" i="1" s="1"/>
  <c r="O24" i="1"/>
  <c r="P24" i="1" s="1"/>
  <c r="O20" i="1"/>
  <c r="P20" i="1" s="1"/>
  <c r="O23" i="1"/>
  <c r="P23" i="1" s="1"/>
  <c r="O26" i="1"/>
  <c r="P26" i="1" s="1"/>
  <c r="O22" i="1"/>
  <c r="P22" i="1" s="1"/>
  <c r="O25" i="1"/>
  <c r="P25" i="1" s="1"/>
</calcChain>
</file>

<file path=xl/sharedStrings.xml><?xml version="1.0" encoding="utf-8"?>
<sst xmlns="http://schemas.openxmlformats.org/spreadsheetml/2006/main" count="60" uniqueCount="47">
  <si>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</si>
  <si>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</si>
  <si>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</si>
  <si>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</si>
  <si>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</si>
  <si>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</si>
  <si>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</si>
  <si>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</si>
  <si>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</si>
  <si>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</si>
  <si>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</si>
  <si>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</si>
  <si>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</si>
  <si>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</si>
  <si>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</si>
  <si>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</si>
  <si>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</si>
  <si>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</si>
  <si>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</si>
  <si>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</si>
  <si>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</si>
  <si>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</si>
  <si>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</si>
  <si>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</si>
  <si>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</si>
  <si>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</si>
  <si>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</si>
  <si>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</si>
  <si>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</si>
  <si>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</si>
  <si>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</si>
  <si>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</si>
  <si>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Система электронного заказа "ФармКомандир"  08.09.2023</t>
  </si>
  <si>
    <t>Уп.</t>
  </si>
  <si>
    <t>№ 299-23</t>
  </si>
  <si>
    <t>на поставку антисептических лекарственных препаратов</t>
  </si>
  <si>
    <t>Перекись водорода</t>
  </si>
  <si>
    <t>Хлоргексидин</t>
  </si>
  <si>
    <t>Бриллиантовой зелени раствор спиртовой</t>
  </si>
  <si>
    <t>Повидон-Йод</t>
  </si>
  <si>
    <t>Йода раствор спиртовой</t>
  </si>
  <si>
    <t>Лидокаин + Хлоргексидин</t>
  </si>
  <si>
    <t>Фл.</t>
  </si>
  <si>
    <t>КП вх.773/с от 28.11.2023</t>
  </si>
  <si>
    <t>КП вх.774/с от 28.11.2023</t>
  </si>
  <si>
    <t>КП вх.785/с от 29.11.2023</t>
  </si>
  <si>
    <t>Начальная (максимальная) цена договора устанавливается в размере 136788,58 руб. (сто тридцать шесть тысяч семьсот восемьдесят восемь рублей пятьдесят восемь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</si>
</sst>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="85" zoomScaleNormal="85" zoomScalePageLayoutView="70" workbookViewId="0">
      <selection activeCell="N35" sqref="N35"/>
    </sheetView>
  </sheetViews>
  <sheetFormatPr defaultRowHeight="15" x14ac:dyDescent="0.25"/>
  <cols>
    <col min="1" max="1" width="6.140625" style="9" bestFit="1" customWidth="1"/>
    <col min="2" max="2" width="33.28515625" style="9" bestFit="1" customWidth="1"/>
    <col min="3" max="3" width="11.7109375" style="9" customWidth="1"/>
    <col min="4" max="4" width="7.140625" style="9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9" customWidth="1"/>
    <col min="14" max="14" width="12.5703125" style="9" customWidth="1"/>
    <col min="15" max="15" width="10.28515625" style="9" customWidth="1"/>
    <col min="16" max="16" width="22.42578125" style="9" bestFit="1" customWidth="1"/>
    <col min="17" max="17" width="17.5703125" style="1" customWidth="1"/>
    <col min="18" max="18" width="10.7109375" style="9" bestFit="1" customWidth="1"/>
    <col min="19" max="19" width="11.28515625" style="9" bestFit="1" customWidth="1"/>
    <col min="20" max="20" width="10.7109375" style="9" bestFit="1" customWidth="1"/>
    <col min="21" max="21" width="11.7109375" style="9" bestFit="1" customWidth="1"/>
    <col min="22" max="22" width="10.7109375" style="9" bestFit="1" customWidth="1"/>
    <col min="23" max="16384" width="9.140625" style="9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35" t="s">
        <v>35</v>
      </c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17" x14ac:dyDescent="0.25">
      <c r="G4" s="14"/>
      <c r="H4" s="14"/>
      <c r="I4" s="14"/>
      <c r="J4" s="14"/>
      <c r="K4" s="14"/>
      <c r="L4" s="14"/>
      <c r="M4" s="16"/>
      <c r="N4" s="16"/>
      <c r="O4" s="16"/>
      <c r="P4" s="16"/>
      <c r="Q4" s="5" t="s">
        <v>22</v>
      </c>
    </row>
    <row r="5" spans="2:17" x14ac:dyDescent="0.25">
      <c r="G5" s="14"/>
      <c r="H5" s="14"/>
      <c r="I5" s="14"/>
      <c r="J5" s="14"/>
      <c r="K5" s="14"/>
      <c r="L5" s="14"/>
      <c r="M5" s="16"/>
      <c r="N5" s="16"/>
      <c r="O5" s="16"/>
      <c r="P5" s="16"/>
      <c r="Q5" s="5" t="s">
        <v>21</v>
      </c>
    </row>
    <row r="6" spans="2:17" ht="14.45" customHeight="1" x14ac:dyDescent="0.25">
      <c r="G6" s="14"/>
      <c r="H6" s="14"/>
      <c r="I6" s="14"/>
      <c r="J6" s="14"/>
      <c r="K6" s="14"/>
      <c r="L6" s="14"/>
      <c r="M6" s="16"/>
      <c r="N6" s="16"/>
      <c r="O6" s="16"/>
      <c r="P6" s="16"/>
      <c r="Q6" s="5" t="s">
        <v>34</v>
      </c>
    </row>
    <row r="7" spans="2:17" x14ac:dyDescent="0.25">
      <c r="G7" s="14"/>
      <c r="H7" s="14"/>
      <c r="I7" s="14"/>
      <c r="J7" s="14"/>
      <c r="K7" s="14"/>
      <c r="L7" s="14"/>
      <c r="M7" s="16"/>
      <c r="N7" s="16"/>
      <c r="O7" s="16"/>
      <c r="P7" s="16"/>
      <c r="Q7" s="14"/>
    </row>
    <row r="8" spans="2:17" x14ac:dyDescent="0.25">
      <c r="G8" s="14"/>
      <c r="H8" s="14"/>
      <c r="I8" s="14"/>
      <c r="J8" s="14"/>
      <c r="K8" s="14"/>
      <c r="L8" s="14"/>
      <c r="M8" s="16"/>
      <c r="N8" s="16"/>
      <c r="O8" s="16"/>
      <c r="P8" s="16"/>
      <c r="Q8" s="3" t="s">
        <v>13</v>
      </c>
    </row>
    <row r="9" spans="2:17" x14ac:dyDescent="0.25">
      <c r="Q9" s="15" t="s">
        <v>16</v>
      </c>
    </row>
    <row r="10" spans="2:17" x14ac:dyDescent="0.25">
      <c r="Q10" s="15" t="s">
        <v>14</v>
      </c>
    </row>
    <row r="12" spans="2:17" ht="28.9" customHeight="1" x14ac:dyDescent="0.25">
      <c r="N12" s="36" t="s">
        <v>30</v>
      </c>
      <c r="O12" s="36"/>
      <c r="P12" s="16"/>
      <c r="Q12" s="14" t="s">
        <v>31</v>
      </c>
    </row>
    <row r="14" spans="2:17" x14ac:dyDescent="0.25">
      <c r="B14" s="24" t="s">
        <v>15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17" hidden="1" x14ac:dyDescent="0.25"/>
    <row r="17" spans="1:19" ht="48.75" customHeight="1" x14ac:dyDescent="0.25">
      <c r="A17" s="28" t="s">
        <v>11</v>
      </c>
      <c r="B17" s="29"/>
      <c r="C17" s="30">
        <f>SUM(Q20:Q26)</f>
        <v>136788.58333333331</v>
      </c>
      <c r="D17" s="29"/>
      <c r="E17" s="7" t="s">
        <v>43</v>
      </c>
      <c r="F17" s="7" t="s">
        <v>44</v>
      </c>
      <c r="G17" s="7" t="s">
        <v>45</v>
      </c>
      <c r="H17" s="17" t="s">
        <v>32</v>
      </c>
      <c r="I17" s="17" t="s">
        <v>32</v>
      </c>
      <c r="J17" s="17"/>
      <c r="K17" s="7"/>
      <c r="L17" s="10"/>
      <c r="M17" s="12"/>
      <c r="N17" s="12"/>
      <c r="O17" s="12"/>
      <c r="P17" s="12"/>
      <c r="Q17" s="10"/>
    </row>
    <row r="18" spans="1:19" ht="30" customHeight="1" x14ac:dyDescent="0.25">
      <c r="A18" s="33" t="s">
        <v>0</v>
      </c>
      <c r="B18" s="33" t="s">
        <v>1</v>
      </c>
      <c r="C18" s="33" t="s">
        <v>2</v>
      </c>
      <c r="D18" s="33"/>
      <c r="E18" s="17" t="s">
        <v>23</v>
      </c>
      <c r="F18" s="17" t="s">
        <v>24</v>
      </c>
      <c r="G18" s="17" t="s">
        <v>25</v>
      </c>
      <c r="H18" s="10" t="s">
        <v>26</v>
      </c>
      <c r="I18" s="10" t="s">
        <v>27</v>
      </c>
      <c r="J18" s="10" t="s">
        <v>28</v>
      </c>
      <c r="K18" s="10" t="s">
        <v>29</v>
      </c>
      <c r="L18" s="31" t="s">
        <v>12</v>
      </c>
      <c r="M18" s="33" t="s">
        <v>8</v>
      </c>
      <c r="N18" s="33" t="s">
        <v>9</v>
      </c>
      <c r="O18" s="33" t="s">
        <v>10</v>
      </c>
      <c r="P18" s="33" t="s">
        <v>6</v>
      </c>
      <c r="Q18" s="27" t="s">
        <v>7</v>
      </c>
    </row>
    <row r="19" spans="1:19" x14ac:dyDescent="0.25">
      <c r="A19" s="34"/>
      <c r="B19" s="34"/>
      <c r="C19" s="13" t="s">
        <v>3</v>
      </c>
      <c r="D19" s="13" t="s">
        <v>4</v>
      </c>
      <c r="E19" s="11" t="s">
        <v>5</v>
      </c>
      <c r="F19" s="11" t="s">
        <v>5</v>
      </c>
      <c r="G19" s="11" t="s">
        <v>5</v>
      </c>
      <c r="H19" s="11" t="s">
        <v>5</v>
      </c>
      <c r="I19" s="11" t="s">
        <v>5</v>
      </c>
      <c r="J19" s="11" t="s">
        <v>5</v>
      </c>
      <c r="K19" s="11" t="s">
        <v>5</v>
      </c>
      <c r="L19" s="32"/>
      <c r="M19" s="33"/>
      <c r="N19" s="33"/>
      <c r="O19" s="33"/>
      <c r="P19" s="33"/>
      <c r="Q19" s="27"/>
    </row>
    <row r="20" spans="1:19" x14ac:dyDescent="0.25">
      <c r="A20" s="20">
        <v>1</v>
      </c>
      <c r="B20" s="8" t="s">
        <v>36</v>
      </c>
      <c r="C20" s="19" t="s">
        <v>42</v>
      </c>
      <c r="D20" s="19">
        <v>800</v>
      </c>
      <c r="E20" s="18">
        <v>20.399999999999999</v>
      </c>
      <c r="F20" s="18">
        <v>22</v>
      </c>
      <c r="G20" s="18">
        <v>20.5</v>
      </c>
      <c r="H20" s="17"/>
      <c r="I20" s="17"/>
      <c r="J20" s="10"/>
      <c r="K20" s="10"/>
      <c r="L20" s="10">
        <f t="shared" ref="L20:L26" si="0">AVERAGE(E20:K20)</f>
        <v>20.966666666666665</v>
      </c>
      <c r="M20" s="12">
        <f t="shared" ref="M20:M26" si="1" xml:space="preserve"> COUNT(E20:K20)</f>
        <v>3</v>
      </c>
      <c r="N20" s="12">
        <f t="shared" ref="N20:N26" si="2">STDEV(E20:K20)</f>
        <v>0.8962886439832507</v>
      </c>
      <c r="O20" s="12">
        <f t="shared" ref="O20:O26" si="3">N20/L20*100</f>
        <v>4.2748266008740101</v>
      </c>
      <c r="P20" s="12" t="str">
        <f t="shared" ref="P20:P26" si="4">IF(O20&lt;33,"ОДНОРОДНЫЕ","НЕОДНОРОДНЫЕ")</f>
        <v>ОДНОРОДНЫЕ</v>
      </c>
      <c r="Q20" s="10">
        <f t="shared" ref="Q20:Q26" si="5">D20*L20</f>
        <v>16773.333333333332</v>
      </c>
    </row>
    <row r="21" spans="1:19" x14ac:dyDescent="0.25">
      <c r="A21" s="20">
        <v>2</v>
      </c>
      <c r="B21" s="8" t="s">
        <v>37</v>
      </c>
      <c r="C21" s="19" t="s">
        <v>42</v>
      </c>
      <c r="D21" s="19">
        <v>1500</v>
      </c>
      <c r="E21" s="18">
        <v>22</v>
      </c>
      <c r="F21" s="18">
        <v>25</v>
      </c>
      <c r="G21" s="18">
        <v>22.11</v>
      </c>
      <c r="H21" s="17"/>
      <c r="I21" s="17"/>
      <c r="J21" s="10"/>
      <c r="K21" s="10"/>
      <c r="L21" s="10">
        <f t="shared" si="0"/>
        <v>23.036666666666665</v>
      </c>
      <c r="M21" s="12">
        <f t="shared" si="1"/>
        <v>3</v>
      </c>
      <c r="N21" s="12">
        <f t="shared" si="2"/>
        <v>1.7011858609021338</v>
      </c>
      <c r="O21" s="12">
        <f t="shared" si="3"/>
        <v>7.384687574455798</v>
      </c>
      <c r="P21" s="12" t="str">
        <f t="shared" si="4"/>
        <v>ОДНОРОДНЫЕ</v>
      </c>
      <c r="Q21" s="10">
        <f t="shared" si="5"/>
        <v>34555</v>
      </c>
    </row>
    <row r="22" spans="1:19" ht="30" x14ac:dyDescent="0.25">
      <c r="A22" s="20">
        <v>3</v>
      </c>
      <c r="B22" s="8" t="s">
        <v>38</v>
      </c>
      <c r="C22" s="19" t="s">
        <v>42</v>
      </c>
      <c r="D22" s="19">
        <v>45</v>
      </c>
      <c r="E22" s="18">
        <v>14</v>
      </c>
      <c r="F22" s="18">
        <v>18.18</v>
      </c>
      <c r="G22" s="18">
        <v>14.07</v>
      </c>
      <c r="H22" s="17"/>
      <c r="I22" s="17"/>
      <c r="J22" s="10"/>
      <c r="K22" s="10"/>
      <c r="L22" s="10">
        <f t="shared" si="0"/>
        <v>15.416666666666666</v>
      </c>
      <c r="M22" s="12">
        <f t="shared" si="1"/>
        <v>3</v>
      </c>
      <c r="N22" s="12">
        <f t="shared" si="2"/>
        <v>2.3933727944750522</v>
      </c>
      <c r="O22" s="12">
        <f t="shared" si="3"/>
        <v>15.524580288486826</v>
      </c>
      <c r="P22" s="12" t="str">
        <f t="shared" si="4"/>
        <v>ОДНОРОДНЫЕ</v>
      </c>
      <c r="Q22" s="10">
        <f t="shared" si="5"/>
        <v>693.75</v>
      </c>
    </row>
    <row r="23" spans="1:19" x14ac:dyDescent="0.25">
      <c r="A23" s="20">
        <v>4</v>
      </c>
      <c r="B23" s="8" t="s">
        <v>39</v>
      </c>
      <c r="C23" s="19" t="s">
        <v>42</v>
      </c>
      <c r="D23" s="19">
        <v>220</v>
      </c>
      <c r="E23" s="18">
        <v>323.48</v>
      </c>
      <c r="F23" s="18">
        <v>326</v>
      </c>
      <c r="G23" s="18">
        <v>325.10000000000002</v>
      </c>
      <c r="H23" s="17"/>
      <c r="I23" s="17"/>
      <c r="J23" s="10"/>
      <c r="K23" s="10"/>
      <c r="L23" s="10">
        <f t="shared" si="0"/>
        <v>324.86</v>
      </c>
      <c r="M23" s="12">
        <f t="shared" si="1"/>
        <v>3</v>
      </c>
      <c r="N23" s="12">
        <f t="shared" si="2"/>
        <v>1.277027799227558</v>
      </c>
      <c r="O23" s="12">
        <f t="shared" si="3"/>
        <v>0.39310096633243796</v>
      </c>
      <c r="P23" s="12" t="str">
        <f t="shared" si="4"/>
        <v>ОДНОРОДНЫЕ</v>
      </c>
      <c r="Q23" s="10">
        <f t="shared" si="5"/>
        <v>71469.2</v>
      </c>
    </row>
    <row r="24" spans="1:19" x14ac:dyDescent="0.25">
      <c r="A24" s="20">
        <v>5</v>
      </c>
      <c r="B24" s="8" t="s">
        <v>40</v>
      </c>
      <c r="C24" s="19" t="s">
        <v>42</v>
      </c>
      <c r="D24" s="19">
        <v>80</v>
      </c>
      <c r="E24" s="18">
        <v>40.6</v>
      </c>
      <c r="F24" s="18">
        <v>42.4</v>
      </c>
      <c r="G24" s="18">
        <v>40.799999999999997</v>
      </c>
      <c r="H24" s="17"/>
      <c r="I24" s="17"/>
      <c r="J24" s="10"/>
      <c r="K24" s="10"/>
      <c r="L24" s="10">
        <f t="shared" si="0"/>
        <v>41.266666666666666</v>
      </c>
      <c r="M24" s="12">
        <f t="shared" si="1"/>
        <v>3</v>
      </c>
      <c r="N24" s="12">
        <f t="shared" si="2"/>
        <v>0.98657657246324892</v>
      </c>
      <c r="O24" s="12">
        <f t="shared" si="3"/>
        <v>2.3907348282631236</v>
      </c>
      <c r="P24" s="12" t="str">
        <f t="shared" si="4"/>
        <v>ОДНОРОДНЫЕ</v>
      </c>
      <c r="Q24" s="10">
        <f t="shared" si="5"/>
        <v>3301.333333333333</v>
      </c>
    </row>
    <row r="25" spans="1:19" x14ac:dyDescent="0.25">
      <c r="A25" s="20">
        <v>6</v>
      </c>
      <c r="B25" s="8" t="s">
        <v>39</v>
      </c>
      <c r="C25" s="19" t="s">
        <v>42</v>
      </c>
      <c r="D25" s="19">
        <v>30</v>
      </c>
      <c r="E25" s="18">
        <v>176.66</v>
      </c>
      <c r="F25" s="18">
        <v>178</v>
      </c>
      <c r="G25" s="18">
        <v>177.54</v>
      </c>
      <c r="H25" s="17"/>
      <c r="I25" s="17"/>
      <c r="J25" s="10"/>
      <c r="K25" s="10"/>
      <c r="L25" s="10">
        <f t="shared" si="0"/>
        <v>177.39999999999998</v>
      </c>
      <c r="M25" s="12">
        <f t="shared" si="1"/>
        <v>3</v>
      </c>
      <c r="N25" s="12">
        <f t="shared" si="2"/>
        <v>0.68088178122196918</v>
      </c>
      <c r="O25" s="12">
        <f t="shared" si="3"/>
        <v>0.38381160159073802</v>
      </c>
      <c r="P25" s="12" t="str">
        <f t="shared" si="4"/>
        <v>ОДНОРОДНЫЕ</v>
      </c>
      <c r="Q25" s="10">
        <f t="shared" si="5"/>
        <v>5321.9999999999991</v>
      </c>
    </row>
    <row r="26" spans="1:19" x14ac:dyDescent="0.25">
      <c r="A26" s="20">
        <v>7</v>
      </c>
      <c r="B26" s="8" t="s">
        <v>41</v>
      </c>
      <c r="C26" s="19" t="s">
        <v>33</v>
      </c>
      <c r="D26" s="19">
        <v>10</v>
      </c>
      <c r="E26" s="18">
        <v>465.43</v>
      </c>
      <c r="F26" s="18">
        <v>469</v>
      </c>
      <c r="G26" s="18">
        <v>467.76</v>
      </c>
      <c r="H26" s="17"/>
      <c r="I26" s="17"/>
      <c r="J26" s="10"/>
      <c r="K26" s="10"/>
      <c r="L26" s="10">
        <f t="shared" si="0"/>
        <v>467.3966666666667</v>
      </c>
      <c r="M26" s="12">
        <f t="shared" si="1"/>
        <v>3</v>
      </c>
      <c r="N26" s="12">
        <f t="shared" si="2"/>
        <v>1.8125212642430755</v>
      </c>
      <c r="O26" s="12">
        <f t="shared" si="3"/>
        <v>0.38779079816067907</v>
      </c>
      <c r="P26" s="12" t="str">
        <f t="shared" si="4"/>
        <v>ОДНОРОДНЫЕ</v>
      </c>
      <c r="Q26" s="10">
        <f t="shared" si="5"/>
        <v>4673.9666666666672</v>
      </c>
    </row>
    <row r="27" spans="1:19" x14ac:dyDescent="0.25">
      <c r="E27" s="9"/>
      <c r="F27" s="9"/>
      <c r="G27" s="9"/>
      <c r="R27" s="6"/>
      <c r="S27" s="1"/>
    </row>
    <row r="28" spans="1:19" x14ac:dyDescent="0.25">
      <c r="A28" s="25" t="s">
        <v>18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9" x14ac:dyDescent="0.25">
      <c r="A29" s="26" t="s">
        <v>17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9" ht="1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9" s="16" customFormat="1" x14ac:dyDescent="0.25">
      <c r="A31" s="21" t="s">
        <v>46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"/>
      <c r="S31" s="2"/>
    </row>
    <row r="32" spans="1:19" x14ac:dyDescent="0.25">
      <c r="P32" s="6"/>
    </row>
    <row r="37" spans="16:16" x14ac:dyDescent="0.25">
      <c r="P37" s="6"/>
    </row>
  </sheetData>
  <mergeCells count="18">
    <mergeCell ref="G3:Q3"/>
    <mergeCell ref="B18:B19"/>
    <mergeCell ref="C18:D18"/>
    <mergeCell ref="N12:O12"/>
    <mergeCell ref="A31:Q31"/>
    <mergeCell ref="A30:Q30"/>
    <mergeCell ref="B14:P14"/>
    <mergeCell ref="A28:Q28"/>
    <mergeCell ref="A29:Q29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</mergeCells>
  <conditionalFormatting sqref="P26">
    <cfRule type="containsText" dxfId="23" priority="22" operator="containsText" text="НЕ">
      <formula>NOT(ISERROR(SEARCH("НЕ",P26)))</formula>
    </cfRule>
    <cfRule type="containsText" dxfId="22" priority="23" operator="containsText" text="ОДНОРОДНЫЕ">
      <formula>NOT(ISERROR(SEARCH("ОДНОРОДНЫЕ",P26)))</formula>
    </cfRule>
    <cfRule type="containsText" dxfId="21" priority="24" operator="containsText" text="НЕОДНОРОДНЫЕ">
      <formula>NOT(ISERROR(SEARCH("НЕОДНОРОДНЫЕ",P26)))</formula>
    </cfRule>
  </conditionalFormatting>
  <conditionalFormatting sqref="P26">
    <cfRule type="containsText" dxfId="20" priority="19" operator="containsText" text="НЕОДНОРОДНЫЕ">
      <formula>NOT(ISERROR(SEARCH("НЕОДНОРОДНЫЕ",P26)))</formula>
    </cfRule>
    <cfRule type="containsText" dxfId="19" priority="20" operator="containsText" text="ОДНОРОДНЫЕ">
      <formula>NOT(ISERROR(SEARCH("ОДНОРОДНЫЕ",P26)))</formula>
    </cfRule>
    <cfRule type="containsText" dxfId="18" priority="21" operator="containsText" text="НЕОДНОРОДНЫЕ">
      <formula>NOT(ISERROR(SEARCH("НЕОДНОРОДНЫЕ",P26)))</formula>
    </cfRule>
  </conditionalFormatting>
  <conditionalFormatting sqref="P24:P25">
    <cfRule type="containsText" dxfId="17" priority="16" operator="containsText" text="НЕ">
      <formula>NOT(ISERROR(SEARCH("НЕ",P24)))</formula>
    </cfRule>
    <cfRule type="containsText" dxfId="16" priority="17" operator="containsText" text="ОДНОРОДНЫЕ">
      <formula>NOT(ISERROR(SEARCH("ОДНОРОДНЫЕ",P24)))</formula>
    </cfRule>
    <cfRule type="containsText" dxfId="15" priority="18" operator="containsText" text="НЕОДНОРОДНЫЕ">
      <formula>NOT(ISERROR(SEARCH("НЕОДНОРОДНЫЕ",P24)))</formula>
    </cfRule>
  </conditionalFormatting>
  <conditionalFormatting sqref="P24:P25">
    <cfRule type="containsText" dxfId="14" priority="13" operator="containsText" text="НЕОДНОРОДНЫЕ">
      <formula>NOT(ISERROR(SEARCH("НЕОДНОРОДНЫЕ",P24)))</formula>
    </cfRule>
    <cfRule type="containsText" dxfId="13" priority="14" operator="containsText" text="ОДНОРОДНЫЕ">
      <formula>NOT(ISERROR(SEARCH("ОДНОРОДНЫЕ",P24)))</formula>
    </cfRule>
    <cfRule type="containsText" dxfId="12" priority="15" operator="containsText" text="НЕОДНОРОДНЫЕ">
      <formula>NOT(ISERROR(SEARCH("НЕОДНОРОДНЫЕ",P24)))</formula>
    </cfRule>
  </conditionalFormatting>
  <conditionalFormatting sqref="P22:P23">
    <cfRule type="containsText" dxfId="11" priority="10" operator="containsText" text="НЕ">
      <formula>NOT(ISERROR(SEARCH("НЕ",P22)))</formula>
    </cfRule>
    <cfRule type="containsText" dxfId="10" priority="11" operator="containsText" text="ОДНОРОДНЫЕ">
      <formula>NOT(ISERROR(SEARCH("ОДНОРОДНЫЕ",P22)))</formula>
    </cfRule>
    <cfRule type="containsText" dxfId="9" priority="12" operator="containsText" text="НЕОДНОРОДНЫЕ">
      <formula>NOT(ISERROR(SEARCH("НЕОДНОРОДНЫЕ",P22)))</formula>
    </cfRule>
  </conditionalFormatting>
  <conditionalFormatting sqref="P22:P23">
    <cfRule type="containsText" dxfId="8" priority="7" operator="containsText" text="НЕОДНОРОДНЫЕ">
      <formula>NOT(ISERROR(SEARCH("НЕОДНОРОДНЫЕ",P22)))</formula>
    </cfRule>
    <cfRule type="containsText" dxfId="7" priority="8" operator="containsText" text="ОДНОРОДНЫЕ">
      <formula>NOT(ISERROR(SEARCH("ОДНОРОДНЫЕ",P22)))</formula>
    </cfRule>
    <cfRule type="containsText" dxfId="6" priority="9" operator="containsText" text="НЕОДНОРОДНЫЕ">
      <formula>NOT(ISERROR(SEARCH("НЕОДНОРОДНЫЕ",P22)))</formula>
    </cfRule>
  </conditionalFormatting>
  <conditionalFormatting sqref="P20:P21">
    <cfRule type="containsText" dxfId="5" priority="4" operator="containsText" text="НЕ">
      <formula>NOT(ISERROR(SEARCH("НЕ",P20)))</formula>
    </cfRule>
    <cfRule type="containsText" dxfId="4" priority="5" operator="containsText" text="ОДНОРОДНЫЕ">
      <formula>NOT(ISERROR(SEARCH("ОДНОРОДНЫЕ",P20)))</formula>
    </cfRule>
    <cfRule type="containsText" dxfId="3" priority="6" operator="containsText" text="НЕОДНОРОДНЫЕ">
      <formula>NOT(ISERROR(SEARCH("НЕОДНОРОДНЫЕ",P20)))</formula>
    </cfRule>
  </conditionalFormatting>
  <conditionalFormatting sqref="P20:P21">
    <cfRule type="containsText" dxfId="2" priority="1" operator="containsText" text="НЕОДНОРОДНЫЕ">
      <formula>NOT(ISERROR(SEARCH("НЕОДНОРОДНЫЕ",P20)))</formula>
    </cfRule>
    <cfRule type="containsText" dxfId="1" priority="2" operator="containsText" text="ОДНОРОДНЫЕ">
      <formula>NOT(ISERROR(SEARCH("ОДНОРОДНЫЕ",P20)))</formula>
    </cfRule>
    <cfRule type="containsText" dxfId="0" priority="3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2023-12-04T10:21:31Z</dcterms:modified>
</cp:coreProperties>
</file>