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H20" i="1" l="1"/>
  <c r="M20" i="1" s="1"/>
  <c r="I20" i="1"/>
  <c r="J20" i="1"/>
  <c r="M21" i="1" l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<sst xmlns="http://schemas.openxmlformats.org/spreadsheetml/2006/main" count="38" uniqueCount="36">
  <si>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</si>
  <si>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</si>
  <si>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</si>
  <si>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</si>
  <si>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</si>
  <si>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</si>
  <si>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</si>
  <si>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</si>
  <si>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</si>
  <si>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</si>
  <si>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</si>
  <si>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</si>
  <si>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</si>
  <si>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</si>
  <si>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</si>
  <si>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</si>
  <si>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</si>
  <si>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</si>
  <si>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</si>
  <si>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</si>
  <si>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</si>
  <si>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</si>
  <si>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</si>
  <si>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</si>
  <si>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</si>
  <si>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</si>
  <si>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</si>
  <si>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</si>
  <si>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106-23</t>
  </si>
  <si>
    <t>Лампа галогеновая MU988800</t>
  </si>
  <si>
    <t>шт.</t>
  </si>
  <si>
    <t>Исходя из имеющегося у Заказчика объёма финансового обеспечения для осуществления закупки НМЦД устанавливается в размере 47500 руб. (сорок семь тысяч пятьсот рублей 00 копеек)</t>
  </si>
  <si>
    <t>вх. № 1627-04/23 от 17.04.2023</t>
  </si>
  <si>
    <t>вх. № 1626-04/23 от 17.04.2023</t>
  </si>
  <si>
    <t>вх. № 1625-04/23 от 17.04.2023</t>
  </si>
  <si>
    <t>на поставку с заменой запасных частей (лампы галогеновые) для биохимических анализаторов серии 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</si>
</sst>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Q12" sqref="Q12"/>
    </sheetView>
  </sheetViews>
  <sheetFormatPr defaultRowHeight="15" x14ac:dyDescent="0.25"/>
  <cols>
    <col min="1" max="1" width="6.140625" style="1" bestFit="1" customWidth="1"/>
    <col min="2" max="2" width="44.140625" style="1" bestFit="1" customWidth="1"/>
    <col min="3" max="3" width="11.7109375" style="1" customWidth="1"/>
    <col min="4" max="4" width="7.140625" style="1" bestFit="1" customWidth="1"/>
    <col min="5" max="5" width="16.5703125" style="2" customWidth="1"/>
    <col min="6" max="6" width="16.28515625" style="2" customWidth="1"/>
    <col min="7" max="7" width="15.42578125" style="2" customWidth="1"/>
    <col min="8" max="8" width="13.7109375" style="2" customWidth="1"/>
    <col min="9" max="9" width="9.42578125" style="1" customWidth="1"/>
    <col min="10" max="10" width="12.5703125" style="1" customWidth="1"/>
    <col min="11" max="11" width="10.28515625" style="1" customWidth="1"/>
    <col min="12" max="12" width="22.42578125" style="1" bestFit="1" customWidth="1"/>
    <col min="13" max="13" width="17.5703125" style="2" customWidth="1"/>
    <col min="14" max="14" width="9.140625" style="1"/>
    <col min="15" max="15" width="9.7109375" style="1" bestFit="1" customWidth="1"/>
    <col min="16" max="16" width="10.7109375" style="1" bestFit="1" customWidth="1"/>
    <col min="17" max="17" width="11.7109375" style="1" bestFit="1" customWidth="1"/>
    <col min="18" max="18" width="10.7109375" style="1" bestFit="1" customWidth="1"/>
    <col min="19" max="16384" width="9.140625" style="1"/>
  </cols>
  <sheetData>
    <row r="1" spans="1:13" x14ac:dyDescent="0.25">
      <c r="A1" s="6"/>
      <c r="B1" s="6"/>
      <c r="C1" s="6"/>
      <c r="D1" s="6"/>
      <c r="E1" s="3"/>
      <c r="F1" s="3"/>
      <c r="G1" s="3"/>
      <c r="H1" s="3"/>
      <c r="I1" s="6"/>
      <c r="J1" s="6"/>
      <c r="K1" s="6"/>
      <c r="L1" s="6"/>
      <c r="M1" s="7" t="s">
        <v>21</v>
      </c>
    </row>
    <row r="2" spans="1:13" ht="14.45" customHeight="1" x14ac:dyDescent="0.25">
      <c r="A2" s="6"/>
      <c r="B2" s="6"/>
      <c r="C2" s="6"/>
      <c r="D2" s="6"/>
      <c r="E2" s="3"/>
      <c r="F2" s="3"/>
      <c r="G2" s="3"/>
      <c r="H2" s="3"/>
      <c r="I2" s="6"/>
      <c r="J2" s="6"/>
      <c r="K2" s="6"/>
      <c r="L2" s="6"/>
      <c r="M2" s="7" t="s">
        <v>22</v>
      </c>
    </row>
    <row r="3" spans="1:13" x14ac:dyDescent="0.25">
      <c r="A3" s="6"/>
      <c r="B3" s="6"/>
      <c r="C3" s="6"/>
      <c r="D3" s="6"/>
      <c r="E3" s="3"/>
      <c r="F3" s="3"/>
      <c r="G3" s="31" t="s">
        <v>35</v>
      </c>
      <c r="H3" s="31"/>
      <c r="I3" s="31"/>
      <c r="J3" s="31"/>
      <c r="K3" s="31"/>
      <c r="L3" s="31"/>
      <c r="M3" s="31"/>
    </row>
    <row r="4" spans="1:13" x14ac:dyDescent="0.25">
      <c r="A4" s="6"/>
      <c r="B4" s="6"/>
      <c r="C4" s="6"/>
      <c r="D4" s="6"/>
      <c r="E4" s="3"/>
      <c r="F4" s="3"/>
      <c r="G4" s="23"/>
      <c r="H4" s="23"/>
      <c r="I4" s="15"/>
      <c r="J4" s="15"/>
      <c r="K4" s="15"/>
      <c r="L4" s="15"/>
      <c r="M4" s="24" t="s">
        <v>24</v>
      </c>
    </row>
    <row r="5" spans="1:13" x14ac:dyDescent="0.25">
      <c r="A5" s="6"/>
      <c r="B5" s="6"/>
      <c r="C5" s="6"/>
      <c r="D5" s="6"/>
      <c r="E5" s="3"/>
      <c r="F5" s="3"/>
      <c r="G5" s="23"/>
      <c r="H5" s="23"/>
      <c r="I5" s="15"/>
      <c r="J5" s="15"/>
      <c r="K5" s="15"/>
      <c r="L5" s="15"/>
      <c r="M5" s="24" t="s">
        <v>23</v>
      </c>
    </row>
    <row r="6" spans="1:13" ht="14.45" customHeight="1" x14ac:dyDescent="0.25">
      <c r="A6" s="6"/>
      <c r="B6" s="6"/>
      <c r="C6" s="6"/>
      <c r="D6" s="6"/>
      <c r="E6" s="3"/>
      <c r="F6" s="3"/>
      <c r="G6" s="23"/>
      <c r="H6" s="23"/>
      <c r="I6" s="15"/>
      <c r="J6" s="15"/>
      <c r="K6" s="15"/>
      <c r="L6" s="15"/>
      <c r="M6" s="24" t="s">
        <v>28</v>
      </c>
    </row>
    <row r="7" spans="1:13" x14ac:dyDescent="0.25">
      <c r="A7" s="6"/>
      <c r="B7" s="6"/>
      <c r="C7" s="6"/>
      <c r="D7" s="6"/>
      <c r="E7" s="3"/>
      <c r="F7" s="3"/>
      <c r="G7" s="23"/>
      <c r="H7" s="23"/>
      <c r="I7" s="15"/>
      <c r="J7" s="15"/>
      <c r="K7" s="15"/>
      <c r="L7" s="15"/>
      <c r="M7" s="23"/>
    </row>
    <row r="8" spans="1:13" x14ac:dyDescent="0.25">
      <c r="A8" s="6"/>
      <c r="B8" s="6"/>
      <c r="C8" s="6"/>
      <c r="D8" s="6"/>
      <c r="E8" s="3"/>
      <c r="F8" s="3"/>
      <c r="G8" s="23"/>
      <c r="H8" s="23"/>
      <c r="I8" s="15"/>
      <c r="J8" s="15"/>
      <c r="K8" s="15"/>
      <c r="L8" s="15"/>
      <c r="M8" s="25" t="s">
        <v>13</v>
      </c>
    </row>
    <row r="9" spans="1:13" x14ac:dyDescent="0.25">
      <c r="A9" s="6"/>
      <c r="B9" s="6"/>
      <c r="C9" s="6"/>
      <c r="D9" s="6"/>
      <c r="E9" s="3"/>
      <c r="F9" s="3"/>
      <c r="G9" s="3"/>
      <c r="H9" s="3"/>
      <c r="I9" s="6"/>
      <c r="J9" s="6"/>
      <c r="K9" s="6"/>
      <c r="L9" s="6"/>
      <c r="M9" s="5" t="s">
        <v>18</v>
      </c>
    </row>
    <row r="10" spans="1:13" x14ac:dyDescent="0.25">
      <c r="A10" s="6"/>
      <c r="B10" s="6"/>
      <c r="C10" s="6"/>
      <c r="D10" s="6"/>
      <c r="E10" s="3"/>
      <c r="F10" s="3"/>
      <c r="G10" s="3"/>
      <c r="H10" s="3"/>
      <c r="I10" s="6"/>
      <c r="J10" s="6"/>
      <c r="K10" s="6"/>
      <c r="L10" s="6"/>
      <c r="M10" s="5" t="s">
        <v>14</v>
      </c>
    </row>
    <row r="11" spans="1:13" x14ac:dyDescent="0.25">
      <c r="A11" s="6"/>
      <c r="B11" s="6"/>
      <c r="C11" s="6"/>
      <c r="D11" s="6"/>
      <c r="E11" s="3"/>
      <c r="F11" s="3"/>
      <c r="G11" s="3"/>
      <c r="H11" s="3"/>
      <c r="I11" s="6"/>
      <c r="J11" s="6"/>
      <c r="K11" s="6"/>
      <c r="L11" s="6"/>
      <c r="M11" s="3"/>
    </row>
    <row r="12" spans="1:13" ht="28.9" customHeight="1" x14ac:dyDescent="0.25">
      <c r="A12" s="6"/>
      <c r="B12" s="6"/>
      <c r="C12" s="6"/>
      <c r="D12" s="6"/>
      <c r="E12" s="3"/>
      <c r="F12" s="3"/>
      <c r="G12" s="3"/>
      <c r="H12" s="3"/>
      <c r="I12" s="6"/>
      <c r="J12" s="37" t="s">
        <v>17</v>
      </c>
      <c r="K12" s="37"/>
      <c r="L12" s="6"/>
      <c r="M12" s="3" t="s">
        <v>15</v>
      </c>
    </row>
    <row r="13" spans="1:13" ht="18.75" x14ac:dyDescent="0.25">
      <c r="A13" s="6"/>
      <c r="B13" s="6"/>
      <c r="C13" s="6"/>
      <c r="D13" s="6"/>
      <c r="E13" s="3"/>
      <c r="F13" s="3"/>
      <c r="G13" s="3"/>
      <c r="H13" s="3"/>
      <c r="I13" s="6"/>
      <c r="J13" s="6"/>
      <c r="K13" s="6"/>
      <c r="L13" s="6"/>
      <c r="M13" s="4"/>
    </row>
    <row r="14" spans="1:13" ht="18.75" x14ac:dyDescent="0.25">
      <c r="A14" s="6"/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4"/>
    </row>
    <row r="15" spans="1:13" hidden="1" x14ac:dyDescent="0.25">
      <c r="A15" s="6"/>
      <c r="B15" s="6"/>
      <c r="C15" s="6"/>
      <c r="D15" s="6"/>
      <c r="E15" s="3"/>
      <c r="F15" s="3"/>
      <c r="G15" s="3"/>
      <c r="H15" s="3"/>
      <c r="I15" s="6"/>
      <c r="J15" s="6"/>
      <c r="K15" s="6"/>
      <c r="L15" s="6"/>
      <c r="M15" s="3"/>
    </row>
    <row r="16" spans="1:13" x14ac:dyDescent="0.25">
      <c r="A16" s="6"/>
      <c r="B16" s="6"/>
      <c r="C16" s="6"/>
      <c r="D16" s="6"/>
      <c r="E16" s="3"/>
      <c r="F16" s="3"/>
      <c r="G16" s="3"/>
      <c r="H16" s="3"/>
      <c r="I16" s="6"/>
      <c r="J16" s="6"/>
      <c r="K16" s="6"/>
      <c r="L16" s="6"/>
      <c r="M16" s="3"/>
    </row>
    <row r="17" spans="1:15" ht="54.6" customHeight="1" x14ac:dyDescent="0.25">
      <c r="A17" s="41" t="s">
        <v>11</v>
      </c>
      <c r="B17" s="42"/>
      <c r="C17" s="43"/>
      <c r="D17" s="42"/>
      <c r="E17" s="26" t="s">
        <v>32</v>
      </c>
      <c r="F17" s="26" t="s">
        <v>33</v>
      </c>
      <c r="G17" s="26" t="s">
        <v>34</v>
      </c>
      <c r="H17" s="8"/>
      <c r="I17" s="9"/>
      <c r="J17" s="9"/>
      <c r="K17" s="9"/>
      <c r="L17" s="9"/>
      <c r="M17" s="8"/>
    </row>
    <row r="18" spans="1:15" ht="30" customHeight="1" x14ac:dyDescent="0.25">
      <c r="A18" s="32" t="s">
        <v>0</v>
      </c>
      <c r="B18" s="32" t="s">
        <v>1</v>
      </c>
      <c r="C18" s="32" t="s">
        <v>2</v>
      </c>
      <c r="D18" s="32"/>
      <c r="E18" s="29" t="s">
        <v>25</v>
      </c>
      <c r="F18" s="29" t="s">
        <v>26</v>
      </c>
      <c r="G18" s="29" t="s">
        <v>27</v>
      </c>
      <c r="H18" s="44" t="s">
        <v>12</v>
      </c>
      <c r="I18" s="32" t="s">
        <v>8</v>
      </c>
      <c r="J18" s="32" t="s">
        <v>9</v>
      </c>
      <c r="K18" s="32" t="s">
        <v>10</v>
      </c>
      <c r="L18" s="32" t="s">
        <v>6</v>
      </c>
      <c r="M18" s="40" t="s">
        <v>7</v>
      </c>
    </row>
    <row r="19" spans="1:15" x14ac:dyDescent="0.25">
      <c r="A19" s="33"/>
      <c r="B19" s="33"/>
      <c r="C19" s="28" t="s">
        <v>3</v>
      </c>
      <c r="D19" s="28" t="s">
        <v>4</v>
      </c>
      <c r="E19" s="30" t="s">
        <v>5</v>
      </c>
      <c r="F19" s="29" t="s">
        <v>5</v>
      </c>
      <c r="G19" s="29" t="s">
        <v>5</v>
      </c>
      <c r="H19" s="45"/>
      <c r="I19" s="32"/>
      <c r="J19" s="32"/>
      <c r="K19" s="32"/>
      <c r="L19" s="32"/>
      <c r="M19" s="40"/>
    </row>
    <row r="20" spans="1:15" x14ac:dyDescent="0.25">
      <c r="A20" s="11">
        <v>1</v>
      </c>
      <c r="B20" s="22" t="s">
        <v>29</v>
      </c>
      <c r="C20" s="27" t="s">
        <v>30</v>
      </c>
      <c r="D20" s="17">
        <v>2</v>
      </c>
      <c r="E20" s="16">
        <v>23750</v>
      </c>
      <c r="F20" s="12">
        <v>23770.560000000001</v>
      </c>
      <c r="G20" s="29">
        <v>23825.94</v>
      </c>
      <c r="H20" s="29">
        <f t="shared" ref="H20" si="0">AVERAGE(E20:G20)</f>
        <v>23782.166666666668</v>
      </c>
      <c r="I20" s="27">
        <f t="shared" ref="I20" si="1" xml:space="preserve"> COUNT(E20:G20)</f>
        <v>3</v>
      </c>
      <c r="J20" s="27">
        <f t="shared" ref="J20" si="2">STDEV(E20:G20)</f>
        <v>39.277944616963609</v>
      </c>
      <c r="K20" s="27">
        <f t="shared" ref="K20" si="3">J20/H20*100</f>
        <v>0.16515713293699175</v>
      </c>
      <c r="L20" s="27" t="str">
        <f t="shared" ref="L20" si="4">IF(K20&lt;33,"ОДНОРОДНЫЕ","НЕОДНОРОДНЫЕ")</f>
        <v>ОДНОРОДНЫЕ</v>
      </c>
      <c r="M20" s="21">
        <f t="shared" ref="M20" si="5">D20*H20</f>
        <v>47564.333333333336</v>
      </c>
    </row>
    <row r="21" spans="1:15" x14ac:dyDescent="0.25">
      <c r="A21" s="11"/>
      <c r="B21" s="20"/>
      <c r="C21" s="18"/>
      <c r="D21" s="13"/>
      <c r="E21" s="29">
        <f>SUMPRODUCT($D$20:$D$20,E20:E20)</f>
        <v>47500</v>
      </c>
      <c r="F21" s="29">
        <f>SUMPRODUCT($D$20:$D$20,F20:F20)</f>
        <v>47541.120000000003</v>
      </c>
      <c r="G21" s="29">
        <f>SUMPRODUCT($D$20:$D$20,G20:G20)</f>
        <v>47651.88</v>
      </c>
      <c r="H21" s="29"/>
      <c r="I21" s="27"/>
      <c r="J21" s="27"/>
      <c r="K21" s="27"/>
      <c r="L21" s="27"/>
      <c r="M21" s="10">
        <f>SUM(M20:M20)</f>
        <v>47564.333333333336</v>
      </c>
    </row>
    <row r="22" spans="1:15" x14ac:dyDescent="0.25">
      <c r="A22" s="6"/>
      <c r="B22" s="6"/>
      <c r="C22" s="6"/>
      <c r="D22" s="6"/>
      <c r="E22" s="3"/>
      <c r="F22" s="3"/>
      <c r="G22" s="3"/>
      <c r="H22" s="3"/>
      <c r="I22" s="6"/>
      <c r="J22" s="6"/>
      <c r="K22" s="6"/>
      <c r="L22" s="6"/>
      <c r="M22" s="3"/>
    </row>
    <row r="23" spans="1:15" s="6" customFormat="1" x14ac:dyDescent="0.25">
      <c r="A23" s="38" t="s">
        <v>20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5" s="6" customFormat="1" x14ac:dyDescent="0.25">
      <c r="A24" s="39" t="s">
        <v>19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5" s="6" customFormat="1" ht="1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15" s="15" customFormat="1" x14ac:dyDescent="0.25">
      <c r="A26" s="34" t="s">
        <v>31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4"/>
      <c r="O26" s="14"/>
    </row>
    <row r="32" spans="1:15" x14ac:dyDescent="0.25">
      <c r="L32" s="19"/>
    </row>
  </sheetData>
  <mergeCells count="18">
    <mergeCell ref="L18:L19"/>
    <mergeCell ref="A18:A19"/>
    <mergeCell ref="G3:M3"/>
    <mergeCell ref="B18:B19"/>
    <mergeCell ref="C18:D18"/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</mergeCells>
  <conditionalFormatting sqref="L20:L21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1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2023-04-21T03:51:54Z</dcterms:modified>
</cp:coreProperties>
</file>