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F22" i="1" l="1"/>
  <c r="G22" i="1"/>
  <c r="H22" i="1"/>
  <c r="I22" i="1"/>
  <c r="E22" i="1"/>
  <c r="L21" i="1" l="1"/>
  <c r="K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<sst xmlns="http://schemas.openxmlformats.org/spreadsheetml/2006/main" count="43" uniqueCount="39">
  <si>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</si>
  <si>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</si>
  <si>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</si>
  <si>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</si>
  <si>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</si>
  <si>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</si>
  <si>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</si>
  <si>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</si>
  <si>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</si>
  <si>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</si>
  <si>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</si>
  <si>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</si>
  <si>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</si>
  <si>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</si>
  <si>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</si>
  <si>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</si>
  <si>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</si>
  <si>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</si>
  <si>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</si>
  <si>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</si>
  <si>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</si>
  <si>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</si>
  <si>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</si>
  <si>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</si>
  <si>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</si>
  <si>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</si>
  <si>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</si>
  <si>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</si>
  <si>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</si>
  <si>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</si>
  <si>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КП вх. 381-01/23 от 26.01.2023</t>
  </si>
  <si>
    <t>Усл.ед.</t>
  </si>
  <si>
    <t>№ 096-23</t>
  </si>
  <si>
    <t>на оказание услуг  по техническому обслуживанию гематологического анализатора серии Abacus 5 с  заменой запасных частей</t>
  </si>
  <si>
    <t>Оказание услуг  по техническому обслуживанию гематологического анализатора серии Abacus 5 с  заменой запасных частей</t>
  </si>
  <si>
    <t>Исходя из имеющегося у Заказчика объёма финансового обеспечения для осуществления закупки НМЦД устанавливается в размере 200000 руб. (двести тысяч рублей 00 копеек)</t>
  </si>
  <si>
    <t>КП вх. 1614-04/23 от 17.04.2023</t>
  </si>
  <si>
    <t>КП вх. 1613-04/23 от 17.04.2023</t>
  </si>
  <si>
    <t>КП вх. 1612-04/23 от 17.04.2023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</si>
</sst>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85" zoomScaleNormal="85" zoomScalePageLayoutView="70" workbookViewId="0">
      <selection activeCell="E18" sqref="E18:F18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6.5703125" style="3" customWidth="1"/>
    <col min="8" max="8" width="16.57031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21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22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33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24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23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32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18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14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2" t="s">
        <v>17</v>
      </c>
      <c r="M13" s="32"/>
      <c r="N13" s="12"/>
      <c r="O13" s="4" t="s">
        <v>15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2" t="s">
        <v>16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8" s="6" customFormat="1" ht="54.6" customHeight="1" x14ac:dyDescent="0.25">
      <c r="A18" s="36" t="s">
        <v>11</v>
      </c>
      <c r="B18" s="37"/>
      <c r="C18" s="38"/>
      <c r="D18" s="37"/>
      <c r="E18" s="30" t="s">
        <v>38</v>
      </c>
      <c r="F18" s="30" t="s">
        <v>37</v>
      </c>
      <c r="G18" s="43" t="s">
        <v>36</v>
      </c>
      <c r="H18" s="28" t="s">
        <v>30</v>
      </c>
      <c r="I18" s="14"/>
      <c r="J18" s="14"/>
      <c r="K18" s="15"/>
      <c r="L18" s="15"/>
      <c r="M18" s="15"/>
      <c r="N18" s="15"/>
      <c r="O18" s="14"/>
    </row>
    <row r="19" spans="1:18" s="6" customFormat="1" ht="30" customHeight="1" x14ac:dyDescent="0.25">
      <c r="A19" s="41" t="s">
        <v>0</v>
      </c>
      <c r="B19" s="41" t="s">
        <v>1</v>
      </c>
      <c r="C19" s="41" t="s">
        <v>2</v>
      </c>
      <c r="D19" s="41"/>
      <c r="E19" s="14" t="s">
        <v>25</v>
      </c>
      <c r="F19" s="14" t="s">
        <v>26</v>
      </c>
      <c r="G19" s="14" t="s">
        <v>27</v>
      </c>
      <c r="H19" s="14" t="s">
        <v>28</v>
      </c>
      <c r="I19" s="14" t="s">
        <v>29</v>
      </c>
      <c r="J19" s="39" t="s">
        <v>12</v>
      </c>
      <c r="K19" s="41" t="s">
        <v>8</v>
      </c>
      <c r="L19" s="41" t="s">
        <v>9</v>
      </c>
      <c r="M19" s="41" t="s">
        <v>10</v>
      </c>
      <c r="N19" s="41" t="s">
        <v>6</v>
      </c>
      <c r="O19" s="35" t="s">
        <v>7</v>
      </c>
    </row>
    <row r="20" spans="1:18" s="6" customFormat="1" x14ac:dyDescent="0.25">
      <c r="A20" s="42"/>
      <c r="B20" s="42"/>
      <c r="C20" s="16" t="s">
        <v>3</v>
      </c>
      <c r="D20" s="16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40"/>
      <c r="K20" s="41"/>
      <c r="L20" s="41"/>
      <c r="M20" s="41"/>
      <c r="N20" s="41"/>
      <c r="O20" s="35"/>
    </row>
    <row r="21" spans="1:18" s="6" customFormat="1" ht="90" x14ac:dyDescent="0.25">
      <c r="A21" s="18">
        <v>1</v>
      </c>
      <c r="B21" s="25" t="s">
        <v>34</v>
      </c>
      <c r="C21" s="26" t="s">
        <v>31</v>
      </c>
      <c r="D21" s="27">
        <v>1</v>
      </c>
      <c r="E21" s="17">
        <v>205000</v>
      </c>
      <c r="F21" s="28">
        <v>210000</v>
      </c>
      <c r="G21" s="29">
        <v>200000</v>
      </c>
      <c r="H21" s="14"/>
      <c r="I21" s="14"/>
      <c r="J21" s="14">
        <f>AVERAGE(E21:I21)</f>
        <v>205000</v>
      </c>
      <c r="K21" s="15">
        <f>COUNT(E21:I21)</f>
        <v>3</v>
      </c>
      <c r="L21" s="15">
        <f>STDEV(E21:I21)</f>
        <v>5000</v>
      </c>
      <c r="M21" s="15">
        <f t="shared" ref="M21" si="0">L21/J21*100</f>
        <v>2.4390243902439024</v>
      </c>
      <c r="N21" s="15" t="str">
        <f t="shared" ref="N21" si="1">IF(M21&lt;33,"ОДНОРОДНЫЕ","НЕОДНОРОДНЫЕ")</f>
        <v>ОДНОРОДНЫЕ</v>
      </c>
      <c r="O21" s="14">
        <f>D21*J21</f>
        <v>205000</v>
      </c>
    </row>
    <row r="22" spans="1:18" s="6" customFormat="1" x14ac:dyDescent="0.25">
      <c r="A22" s="18"/>
      <c r="B22" s="19"/>
      <c r="C22" s="23"/>
      <c r="D22" s="24"/>
      <c r="E22" s="14">
        <f>$D$21*E21</f>
        <v>205000</v>
      </c>
      <c r="F22" s="21">
        <f t="shared" ref="F22:I22" si="2">$D$21*F21</f>
        <v>210000</v>
      </c>
      <c r="G22" s="21">
        <f t="shared" si="2"/>
        <v>200000</v>
      </c>
      <c r="H22" s="21">
        <f t="shared" si="2"/>
        <v>0</v>
      </c>
      <c r="I22" s="21">
        <f t="shared" si="2"/>
        <v>0</v>
      </c>
      <c r="J22" s="14"/>
      <c r="K22" s="15"/>
      <c r="L22" s="15"/>
      <c r="M22" s="15"/>
      <c r="N22" s="15"/>
      <c r="O22" s="14">
        <f>SUM(O21:O21)</f>
        <v>205000</v>
      </c>
    </row>
    <row r="23" spans="1:18" s="7" customFormat="1" x14ac:dyDescent="0.25">
      <c r="A23" s="12"/>
      <c r="B23" s="12"/>
      <c r="C23" s="12"/>
      <c r="D23" s="12"/>
      <c r="E23" s="4"/>
      <c r="F23" s="4"/>
      <c r="G23" s="4"/>
      <c r="H23" s="4"/>
      <c r="I23" s="4"/>
      <c r="J23" s="4"/>
      <c r="K23" s="12"/>
      <c r="L23" s="12"/>
      <c r="M23" s="12"/>
      <c r="N23" s="12"/>
      <c r="O23" s="4"/>
    </row>
    <row r="24" spans="1:18" s="10" customFormat="1" ht="33.6" customHeight="1" x14ac:dyDescent="0.25">
      <c r="A24" s="33" t="s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Q24" s="20"/>
      <c r="R24" s="22"/>
    </row>
    <row r="25" spans="1:18" s="10" customFormat="1" ht="29.25" customHeight="1" x14ac:dyDescent="0.25">
      <c r="A25" s="34" t="s">
        <v>19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8" s="10" customFormat="1" ht="30.75" customHeight="1" x14ac:dyDescent="0.25">
      <c r="A26" s="31" t="s">
        <v>35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13"/>
      <c r="Q26" s="13"/>
    </row>
  </sheetData>
  <mergeCells count="16">
    <mergeCell ref="A26:O26"/>
    <mergeCell ref="L13:M13"/>
    <mergeCell ref="B15:N15"/>
    <mergeCell ref="A24:O24"/>
    <mergeCell ref="A25:O2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2023-04-17T07:47:36Z</dcterms:modified>
</cp:coreProperties>
</file>