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C17" i="1" l="1"/>
  <c r="H20" i="1" l="1"/>
  <c r="M20" i="1" s="1"/>
  <c r="I20" i="1"/>
  <c r="J20" i="1"/>
  <c r="K20" i="1" l="1"/>
  <c r="L20" i="1" s="1"/>
  <c r="M21" i="1" l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<sst xmlns="http://schemas.openxmlformats.org/spreadsheetml/2006/main" count="38" uniqueCount="36">
  <si>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</si>
  <si>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</si>
  <si>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</si>
  <si>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</si>
  <si>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</si>
  <si>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</si>
  <si>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</si>
  <si>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</si>
  <si>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</si>
  <si>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</si>
  <si>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</si>
  <si>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</si>
  <si>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</si>
  <si>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</si>
  <si>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</si>
  <si>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</si>
  <si>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</si>
  <si>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</si>
  <si>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</si>
  <si>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</si>
  <si>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</si>
  <si>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</si>
  <si>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</si>
  <si>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</si>
  <si>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</si>
  <si>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</si>
  <si>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186-23</t>
  </si>
  <si>
    <t>на поставку лекарственных препаратов группы вещества контрастные</t>
  </si>
  <si>
    <t>Уп.</t>
  </si>
  <si>
    <t>Йогексол</t>
  </si>
  <si>
    <t>Исходя из имеющегося у Заказчика объёма финансового обеспечения для осуществления закупки НМЦД устанавливается в размере 1404540 руб. (один миллион четыреста четыре тысячи пятьсот сорок рублей 00 копеек)</t>
  </si>
  <si>
    <t>вх. № 3031-07/23 от 18.07.2023</t>
  </si>
  <si>
    <t>вх. № 3032-07/23 от 18.07.2023</t>
  </si>
  <si>
    <t>вх. № 3033-07/23 от 18.07.2023</t>
  </si>
  <si>
    <t>И.о. главного врача</t>
  </si>
  <si>
    <t>Погодаева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</si>
</sst>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G22" sqref="G22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19</v>
      </c>
    </row>
    <row r="2" spans="2:13" ht="14.45" customHeight="1" x14ac:dyDescent="0.25">
      <c r="M2" s="20" t="s">
        <v>20</v>
      </c>
    </row>
    <row r="3" spans="2:13" x14ac:dyDescent="0.25">
      <c r="G3" s="45" t="s">
        <v>27</v>
      </c>
      <c r="H3" s="45"/>
      <c r="I3" s="45"/>
      <c r="J3" s="45"/>
      <c r="K3" s="45"/>
      <c r="L3" s="45"/>
      <c r="M3" s="45"/>
    </row>
    <row r="4" spans="2:13" x14ac:dyDescent="0.25">
      <c r="G4" s="12"/>
      <c r="H4" s="12"/>
      <c r="I4" s="8"/>
      <c r="J4" s="8"/>
      <c r="K4" s="8"/>
      <c r="L4" s="8"/>
      <c r="M4" s="21" t="s">
        <v>22</v>
      </c>
    </row>
    <row r="5" spans="2:13" x14ac:dyDescent="0.25">
      <c r="G5" s="12"/>
      <c r="H5" s="12"/>
      <c r="I5" s="8"/>
      <c r="J5" s="8"/>
      <c r="K5" s="8"/>
      <c r="L5" s="8"/>
      <c r="M5" s="21" t="s">
        <v>21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26</v>
      </c>
    </row>
    <row r="7" spans="2:13" x14ac:dyDescent="0.25">
      <c r="G7" s="12"/>
      <c r="H7" s="12"/>
      <c r="I7" s="8"/>
      <c r="J7" s="8"/>
      <c r="K7" s="44"/>
      <c r="L7" s="44"/>
      <c r="M7" s="44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16</v>
      </c>
    </row>
    <row r="10" spans="2:13" x14ac:dyDescent="0.25">
      <c r="M10" s="2" t="s">
        <v>14</v>
      </c>
    </row>
    <row r="12" spans="2:13" ht="28.9" customHeight="1" x14ac:dyDescent="0.25">
      <c r="J12" s="32" t="s">
        <v>34</v>
      </c>
      <c r="K12" s="32"/>
      <c r="M12" s="1" t="s">
        <v>35</v>
      </c>
    </row>
    <row r="14" spans="2:13" x14ac:dyDescent="0.25">
      <c r="B14" s="32" t="s">
        <v>15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2:13" hidden="1" x14ac:dyDescent="0.25"/>
    <row r="17" spans="1:15" ht="45" x14ac:dyDescent="0.25">
      <c r="A17" s="36" t="s">
        <v>11</v>
      </c>
      <c r="B17" s="37"/>
      <c r="C17" s="38">
        <f>D20*F20</f>
        <v>1404540</v>
      </c>
      <c r="D17" s="39"/>
      <c r="E17" s="28" t="s">
        <v>31</v>
      </c>
      <c r="F17" s="28" t="s">
        <v>32</v>
      </c>
      <c r="G17" s="28" t="s">
        <v>33</v>
      </c>
      <c r="H17" s="15"/>
      <c r="I17" s="17"/>
      <c r="J17" s="17"/>
      <c r="K17" s="17"/>
      <c r="L17" s="17"/>
      <c r="M17" s="15"/>
    </row>
    <row r="18" spans="1:15" ht="30" customHeight="1" x14ac:dyDescent="0.25">
      <c r="A18" s="42" t="s">
        <v>0</v>
      </c>
      <c r="B18" s="42" t="s">
        <v>1</v>
      </c>
      <c r="C18" s="42" t="s">
        <v>2</v>
      </c>
      <c r="D18" s="42"/>
      <c r="E18" s="15" t="s">
        <v>23</v>
      </c>
      <c r="F18" s="15" t="s">
        <v>24</v>
      </c>
      <c r="G18" s="15" t="s">
        <v>25</v>
      </c>
      <c r="H18" s="40" t="s">
        <v>12</v>
      </c>
      <c r="I18" s="42" t="s">
        <v>8</v>
      </c>
      <c r="J18" s="42" t="s">
        <v>9</v>
      </c>
      <c r="K18" s="42" t="s">
        <v>10</v>
      </c>
      <c r="L18" s="42" t="s">
        <v>6</v>
      </c>
      <c r="M18" s="35" t="s">
        <v>7</v>
      </c>
    </row>
    <row r="19" spans="1:15" x14ac:dyDescent="0.25">
      <c r="A19" s="43"/>
      <c r="B19" s="43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41"/>
      <c r="I19" s="42"/>
      <c r="J19" s="42"/>
      <c r="K19" s="42"/>
      <c r="L19" s="42"/>
      <c r="M19" s="35"/>
    </row>
    <row r="20" spans="1:15" s="25" customFormat="1" x14ac:dyDescent="0.25">
      <c r="A20" s="4">
        <v>1</v>
      </c>
      <c r="B20" s="24" t="s">
        <v>29</v>
      </c>
      <c r="C20" s="27" t="s">
        <v>28</v>
      </c>
      <c r="D20" s="23">
        <v>1200</v>
      </c>
      <c r="E20" s="9">
        <v>1214.7</v>
      </c>
      <c r="F20" s="5">
        <v>1170.45</v>
      </c>
      <c r="G20" s="26">
        <v>1200</v>
      </c>
      <c r="H20" s="26">
        <f t="shared" ref="H20" si="0">AVERAGE(E20:G20)</f>
        <v>1195.05</v>
      </c>
      <c r="I20" s="27">
        <f t="shared" ref="I20" si="1" xml:space="preserve"> COUNT(E20:G20)</f>
        <v>3</v>
      </c>
      <c r="J20" s="27">
        <f t="shared" ref="J20" si="2">STDEV(E20:G20)</f>
        <v>22.53647044237406</v>
      </c>
      <c r="K20" s="27">
        <f t="shared" ref="K20" si="3">J20/H20*100</f>
        <v>1.8858182036211086</v>
      </c>
      <c r="L20" s="27" t="str">
        <f t="shared" ref="L20" si="4">IF(K20&lt;33,"ОДНОРОДНЫЕ","НЕОДНОРОДНЫЕ")</f>
        <v>ОДНОРОДНЫЕ</v>
      </c>
      <c r="M20" s="26">
        <f t="shared" ref="M20" si="5">D20*H20</f>
        <v>1434060</v>
      </c>
    </row>
    <row r="21" spans="1:15" x14ac:dyDescent="0.25">
      <c r="A21" s="4"/>
      <c r="B21" s="11"/>
      <c r="C21" s="10"/>
      <c r="D21" s="6"/>
      <c r="E21" s="22">
        <f>SUMPRODUCT($D$20:$D$20,E20:E20)</f>
        <v>1457640</v>
      </c>
      <c r="F21" s="26">
        <f>SUMPRODUCT($D$20:$D$20,F20:F20)</f>
        <v>1404540</v>
      </c>
      <c r="G21" s="26">
        <f>SUMPRODUCT($D$20:$D$20,G20:G20)</f>
        <v>1440000</v>
      </c>
      <c r="H21" s="15"/>
      <c r="I21" s="17"/>
      <c r="J21" s="17"/>
      <c r="K21" s="17"/>
      <c r="L21" s="17"/>
      <c r="M21" s="3">
        <f>SUM(M20:M20)</f>
        <v>1434060</v>
      </c>
    </row>
    <row r="23" spans="1:15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5" x14ac:dyDescent="0.25">
      <c r="A24" s="34" t="s">
        <v>17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5" ht="1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5" s="8" customFormat="1" ht="31.5" customHeight="1" x14ac:dyDescent="0.25">
      <c r="A26" s="29" t="s">
        <v>30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7"/>
      <c r="O26" s="7"/>
    </row>
    <row r="28" spans="1:15" x14ac:dyDescent="0.25">
      <c r="J28" s="19"/>
    </row>
    <row r="32" spans="1:15" x14ac:dyDescent="0.25">
      <c r="L32" s="19"/>
    </row>
  </sheetData>
  <mergeCells count="19">
    <mergeCell ref="K7:M7"/>
    <mergeCell ref="G3:M3"/>
    <mergeCell ref="B18:B19"/>
    <mergeCell ref="C18:D18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2023-08-01T01:39:57Z</dcterms:modified>
</cp:coreProperties>
</file>