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L24" i="1"/>
  <c r="K24" i="1"/>
  <c r="L23" i="1"/>
  <c r="K23" i="1"/>
  <c r="L21" i="1"/>
  <c r="K21" i="1"/>
  <c r="J24" i="1"/>
  <c r="J23" i="1"/>
  <c r="O23" i="1" s="1"/>
  <c r="J21" i="1"/>
  <c r="L25" i="1"/>
  <c r="M25" i="1" s="1"/>
  <c r="J25" i="1"/>
  <c r="O25" i="1" s="1"/>
  <c r="K25" i="1"/>
  <c r="L22" i="1" l="1"/>
  <c r="J22" i="1"/>
  <c r="O22" i="1" s="1"/>
  <c r="K22" i="1"/>
  <c r="M24" i="1"/>
  <c r="N24" i="1" s="1"/>
  <c r="M21" i="1"/>
  <c r="N21" i="1" s="1"/>
  <c r="M23" i="1"/>
  <c r="N23" i="1" s="1"/>
  <c r="O24" i="1"/>
  <c r="O21" i="1"/>
  <c r="N25" i="1"/>
  <c r="M22" i="1" l="1"/>
  <c r="N22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<sst xmlns="http://schemas.openxmlformats.org/spreadsheetml/2006/main" count="43" uniqueCount="39">
  <si>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</si>
  <si>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</si>
  <si>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</si>
  <si>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</si>
  <si>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</si>
  <si>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</si>
  <si>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</si>
  <si>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</si>
  <si>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</si>
  <si>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</si>
  <si>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</si>
  <si>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</si>
  <si>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</si>
  <si>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</si>
  <si>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</si>
  <si>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</si>
  <si>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</si>
  <si>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</si>
  <si>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</si>
  <si>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</si>
  <si>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</si>
  <si>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</si>
  <si>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</si>
  <si>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</si>
  <si>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</si>
  <si>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</si>
  <si>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</si>
  <si>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</si>
  <si>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</si>
  <si>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</si>
  <si>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</si>
  <si>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</si>
  <si>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Стол перевязочный</t>
  </si>
  <si>
    <t>стола медицинского перевязочного путем запроса котировок</t>
  </si>
  <si>
    <t>№ 191-22</t>
  </si>
  <si>
    <t>КП вх.3940-08/22 от 26.08.2022</t>
  </si>
  <si>
    <t>КП вх.3941-08/22 от 26.08.2022</t>
  </si>
  <si>
    <t>КП вх.3983-08/22 от 29.08.2022</t>
  </si>
  <si>
    <t>Исходя из имеющегося у Заказчика объёма финансового обеспечения для осуществления закупки НМЦД устанавливается в размере 146 000 (сто сорок шесть тысяч)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</si>
</sst>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5" zoomScaleNormal="85" zoomScalePageLayoutView="70" workbookViewId="0">
      <selection activeCell="C11" sqref="C11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5.42578125" style="3" customWidth="1"/>
    <col min="16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3" t="s">
        <v>27</v>
      </c>
    </row>
    <row r="2" spans="1:15" ht="14.45" customHeight="1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3" t="s">
        <v>28</v>
      </c>
    </row>
    <row r="3" spans="1:15" ht="14.45" hidden="1" customHeight="1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3"/>
    </row>
    <row r="4" spans="1:15" ht="14.45" customHeight="1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3" t="s">
        <v>33</v>
      </c>
    </row>
    <row r="5" spans="1:15" ht="14.45" customHeight="1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3" t="s">
        <v>29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3" t="s">
        <v>30</v>
      </c>
    </row>
    <row r="7" spans="1:15" ht="14.45" customHeight="1" x14ac:dyDescent="0.25">
      <c r="A7" s="14"/>
      <c r="B7" s="14"/>
      <c r="C7" s="14"/>
      <c r="D7" s="14"/>
      <c r="E7" s="4"/>
      <c r="F7" s="4"/>
      <c r="G7" s="4"/>
      <c r="H7" s="4"/>
      <c r="I7" s="4"/>
      <c r="J7" s="4"/>
      <c r="K7" s="14"/>
      <c r="L7" s="14"/>
      <c r="M7" s="14"/>
      <c r="N7" s="14"/>
      <c r="O7" s="13" t="s">
        <v>34</v>
      </c>
    </row>
    <row r="8" spans="1:15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4"/>
    </row>
    <row r="9" spans="1:15" s="7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8" t="s">
        <v>16</v>
      </c>
    </row>
    <row r="10" spans="1:15" s="7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9" t="s">
        <v>21</v>
      </c>
    </row>
    <row r="11" spans="1:15" s="7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9" t="s">
        <v>17</v>
      </c>
    </row>
    <row r="12" spans="1:15" s="7" customForma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14"/>
      <c r="M12" s="14"/>
      <c r="N12" s="14"/>
      <c r="O12" s="4"/>
    </row>
    <row r="13" spans="1:15" s="7" customFormat="1" ht="28.9" customHeight="1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29" t="s">
        <v>20</v>
      </c>
      <c r="M13" s="29"/>
      <c r="N13" s="14"/>
      <c r="O13" s="4" t="s">
        <v>18</v>
      </c>
    </row>
    <row r="14" spans="1:15" ht="18.75" x14ac:dyDescent="0.25">
      <c r="A14" s="14"/>
      <c r="B14" s="14"/>
      <c r="C14" s="14"/>
      <c r="D14" s="14"/>
      <c r="E14" s="4"/>
      <c r="F14" s="4"/>
      <c r="G14" s="4"/>
      <c r="H14" s="4"/>
      <c r="I14" s="4"/>
      <c r="J14" s="4"/>
      <c r="K14" s="14"/>
      <c r="L14" s="14"/>
      <c r="M14" s="14"/>
      <c r="N14" s="14"/>
      <c r="O14" s="5"/>
    </row>
    <row r="15" spans="1:15" ht="18.75" x14ac:dyDescent="0.25">
      <c r="A15" s="14"/>
      <c r="B15" s="29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"/>
    </row>
    <row r="16" spans="1:15" hidden="1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7" x14ac:dyDescent="0.25">
      <c r="A17" s="14"/>
      <c r="B17" s="14"/>
      <c r="C17" s="14"/>
      <c r="D17" s="14"/>
      <c r="E17" s="4"/>
      <c r="F17" s="4"/>
      <c r="G17" s="4"/>
      <c r="H17" s="4"/>
      <c r="I17" s="4"/>
      <c r="J17" s="4"/>
      <c r="K17" s="14"/>
      <c r="L17" s="14"/>
      <c r="M17" s="14"/>
      <c r="N17" s="14"/>
      <c r="O17" s="4"/>
    </row>
    <row r="18" spans="1:17" s="6" customFormat="1" ht="54.6" customHeight="1" x14ac:dyDescent="0.25">
      <c r="A18" s="33" t="s">
        <v>14</v>
      </c>
      <c r="B18" s="34"/>
      <c r="C18" s="35"/>
      <c r="D18" s="34"/>
      <c r="E18" s="16" t="s">
        <v>35</v>
      </c>
      <c r="F18" s="16" t="s">
        <v>36</v>
      </c>
      <c r="G18" s="16" t="s">
        <v>37</v>
      </c>
      <c r="H18" s="16"/>
      <c r="I18" s="17"/>
      <c r="J18" s="17"/>
      <c r="K18" s="18"/>
      <c r="L18" s="18"/>
      <c r="M18" s="18"/>
      <c r="N18" s="18"/>
      <c r="O18" s="17"/>
    </row>
    <row r="19" spans="1:17" s="6" customFormat="1" ht="30" customHeight="1" x14ac:dyDescent="0.25">
      <c r="A19" s="28" t="s">
        <v>0</v>
      </c>
      <c r="B19" s="28" t="s">
        <v>1</v>
      </c>
      <c r="C19" s="28" t="s">
        <v>2</v>
      </c>
      <c r="D19" s="28"/>
      <c r="E19" s="17" t="s">
        <v>5</v>
      </c>
      <c r="F19" s="17" t="s">
        <v>7</v>
      </c>
      <c r="G19" s="17" t="s">
        <v>8</v>
      </c>
      <c r="H19" s="17" t="s">
        <v>22</v>
      </c>
      <c r="I19" s="17" t="s">
        <v>23</v>
      </c>
      <c r="J19" s="36" t="s">
        <v>15</v>
      </c>
      <c r="K19" s="28" t="s">
        <v>11</v>
      </c>
      <c r="L19" s="28" t="s">
        <v>12</v>
      </c>
      <c r="M19" s="28" t="s">
        <v>13</v>
      </c>
      <c r="N19" s="28" t="s">
        <v>9</v>
      </c>
      <c r="O19" s="32" t="s">
        <v>10</v>
      </c>
    </row>
    <row r="20" spans="1:17" s="6" customFormat="1" ht="30" x14ac:dyDescent="0.25">
      <c r="A20" s="28"/>
      <c r="B20" s="28"/>
      <c r="C20" s="19" t="s">
        <v>3</v>
      </c>
      <c r="D20" s="19" t="s">
        <v>4</v>
      </c>
      <c r="E20" s="17" t="s">
        <v>6</v>
      </c>
      <c r="F20" s="17" t="s">
        <v>6</v>
      </c>
      <c r="G20" s="17" t="s">
        <v>6</v>
      </c>
      <c r="H20" s="17" t="s">
        <v>6</v>
      </c>
      <c r="I20" s="17" t="s">
        <v>6</v>
      </c>
      <c r="J20" s="37"/>
      <c r="K20" s="28"/>
      <c r="L20" s="28"/>
      <c r="M20" s="28"/>
      <c r="N20" s="28"/>
      <c r="O20" s="32"/>
    </row>
    <row r="21" spans="1:17" s="6" customFormat="1" ht="54" customHeight="1" x14ac:dyDescent="0.25">
      <c r="A21" s="18">
        <v>1</v>
      </c>
      <c r="B21" s="26" t="s">
        <v>32</v>
      </c>
      <c r="C21" s="11" t="s">
        <v>31</v>
      </c>
      <c r="D21" s="12">
        <v>2</v>
      </c>
      <c r="E21" s="20">
        <v>73000</v>
      </c>
      <c r="F21" s="17">
        <v>74600</v>
      </c>
      <c r="G21" s="17">
        <v>73625</v>
      </c>
      <c r="H21" s="17"/>
      <c r="I21" s="17"/>
      <c r="J21" s="17">
        <f t="shared" ref="J21:J24" si="0">AVERAGE(E21:I21)</f>
        <v>73741.666666666672</v>
      </c>
      <c r="K21" s="18">
        <f t="shared" ref="K21:K24" si="1">COUNT(E21:I21)</f>
        <v>3</v>
      </c>
      <c r="L21" s="18">
        <f t="shared" ref="L21:L24" si="2">STDEV(E21:I21)</f>
        <v>806.35496732725176</v>
      </c>
      <c r="M21" s="18">
        <f t="shared" ref="M21:M24" si="3">L21/J21*100</f>
        <v>1.0934862253279489</v>
      </c>
      <c r="N21" s="18" t="str">
        <f t="shared" ref="N21:N24" si="4">IF(M21&lt;33,"ОДНОРОДНЫЕ","НЕОДНОРОДНЫЕ")</f>
        <v>ОДНОРОДНЫЕ</v>
      </c>
      <c r="O21" s="17">
        <f t="shared" ref="O21:O24" si="5">D21*J21</f>
        <v>147483.33333333334</v>
      </c>
    </row>
    <row r="22" spans="1:17" s="6" customFormat="1" ht="30" x14ac:dyDescent="0.25">
      <c r="A22" s="18">
        <v>2</v>
      </c>
      <c r="B22" s="18" t="s">
        <v>26</v>
      </c>
      <c r="C22" s="21"/>
      <c r="D22" s="22"/>
      <c r="E22" s="17">
        <f>D21*E21</f>
        <v>146000</v>
      </c>
      <c r="F22" s="17">
        <f>D21*F21</f>
        <v>149200</v>
      </c>
      <c r="G22" s="17">
        <f>D21*G21</f>
        <v>147250</v>
      </c>
      <c r="H22" s="17"/>
      <c r="I22" s="17"/>
      <c r="J22" s="17">
        <f t="shared" si="0"/>
        <v>147483.33333333334</v>
      </c>
      <c r="K22" s="18">
        <f t="shared" si="1"/>
        <v>3</v>
      </c>
      <c r="L22" s="18">
        <f t="shared" si="2"/>
        <v>1612.7099346545035</v>
      </c>
      <c r="M22" s="18">
        <f t="shared" si="3"/>
        <v>1.0934862253279489</v>
      </c>
      <c r="N22" s="18" t="str">
        <f t="shared" si="4"/>
        <v>ОДНОРОДНЫЕ</v>
      </c>
      <c r="O22" s="17">
        <f t="shared" si="5"/>
        <v>0</v>
      </c>
    </row>
    <row r="23" spans="1:17" s="6" customFormat="1" hidden="1" x14ac:dyDescent="0.25">
      <c r="A23" s="18">
        <v>3</v>
      </c>
      <c r="B23" s="18"/>
      <c r="C23" s="18"/>
      <c r="D23" s="23"/>
      <c r="E23" s="17"/>
      <c r="F23" s="17"/>
      <c r="G23" s="17"/>
      <c r="H23" s="17"/>
      <c r="I23" s="17"/>
      <c r="J23" s="17" t="e">
        <f t="shared" si="0"/>
        <v>#DIV/0!</v>
      </c>
      <c r="K23" s="18">
        <f t="shared" si="1"/>
        <v>0</v>
      </c>
      <c r="L23" s="18" t="e">
        <f t="shared" si="2"/>
        <v>#DIV/0!</v>
      </c>
      <c r="M23" s="18" t="e">
        <f t="shared" si="3"/>
        <v>#DIV/0!</v>
      </c>
      <c r="N23" s="18" t="e">
        <f t="shared" si="4"/>
        <v>#DIV/0!</v>
      </c>
      <c r="O23" s="17" t="e">
        <f t="shared" si="5"/>
        <v>#DIV/0!</v>
      </c>
    </row>
    <row r="24" spans="1:17" s="6" customFormat="1" hidden="1" x14ac:dyDescent="0.25">
      <c r="A24" s="18">
        <v>4</v>
      </c>
      <c r="B24" s="24"/>
      <c r="C24" s="18"/>
      <c r="D24" s="25"/>
      <c r="E24" s="17"/>
      <c r="F24" s="17"/>
      <c r="G24" s="17"/>
      <c r="H24" s="17"/>
      <c r="I24" s="17"/>
      <c r="J24" s="17" t="e">
        <f t="shared" si="0"/>
        <v>#DIV/0!</v>
      </c>
      <c r="K24" s="18">
        <f t="shared" si="1"/>
        <v>0</v>
      </c>
      <c r="L24" s="18" t="e">
        <f t="shared" si="2"/>
        <v>#DIV/0!</v>
      </c>
      <c r="M24" s="18" t="e">
        <f t="shared" si="3"/>
        <v>#DIV/0!</v>
      </c>
      <c r="N24" s="18" t="e">
        <f t="shared" si="4"/>
        <v>#DIV/0!</v>
      </c>
      <c r="O24" s="17" t="e">
        <f t="shared" si="5"/>
        <v>#DIV/0!</v>
      </c>
    </row>
    <row r="25" spans="1:17" s="6" customFormat="1" ht="14.45" hidden="1" customHeight="1" x14ac:dyDescent="0.25">
      <c r="A25" s="18">
        <v>5</v>
      </c>
      <c r="B25" s="24"/>
      <c r="C25" s="18"/>
      <c r="D25" s="25"/>
      <c r="E25" s="17"/>
      <c r="F25" s="17"/>
      <c r="G25" s="17"/>
      <c r="H25" s="17"/>
      <c r="I25" s="17"/>
      <c r="J25" s="17" t="e">
        <f>AVERAGE(E25:I25)</f>
        <v>#DIV/0!</v>
      </c>
      <c r="K25" s="18">
        <f>COUNT(E25:I25)</f>
        <v>0</v>
      </c>
      <c r="L25" s="18" t="e">
        <f>STDEV(E25:I25)</f>
        <v>#DIV/0!</v>
      </c>
      <c r="M25" s="18" t="e">
        <f>L25/J25*100</f>
        <v>#DIV/0!</v>
      </c>
      <c r="N25" s="18" t="e">
        <f>IF(M25&lt;33,"ОДНОРОДНЫЕ","НЕОДНОРОДНЫЕ")</f>
        <v>#DIV/0!</v>
      </c>
      <c r="O25" s="17" t="e">
        <f>D25*J25</f>
        <v>#DIV/0!</v>
      </c>
    </row>
    <row r="26" spans="1:17" s="7" customFormat="1" x14ac:dyDescent="0.25">
      <c r="A26" s="14"/>
      <c r="B26" s="14"/>
      <c r="C26" s="14"/>
      <c r="D26" s="14"/>
      <c r="E26" s="4"/>
      <c r="F26" s="4"/>
      <c r="G26" s="4"/>
      <c r="H26" s="4"/>
      <c r="I26" s="4"/>
      <c r="J26" s="4"/>
      <c r="K26" s="14"/>
      <c r="L26" s="14"/>
      <c r="M26" s="14"/>
      <c r="N26" s="14"/>
      <c r="O26" s="4"/>
    </row>
    <row r="27" spans="1:17" s="10" customFormat="1" ht="33.6" customHeight="1" x14ac:dyDescent="0.25">
      <c r="A27" s="30" t="s">
        <v>25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7" s="10" customFormat="1" ht="33.6" customHeight="1" x14ac:dyDescent="0.25">
      <c r="A28" s="31" t="s">
        <v>24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7" s="10" customFormat="1" ht="1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7" s="10" customFormat="1" ht="31.9" customHeight="1" x14ac:dyDescent="0.25">
      <c r="A30" s="27" t="s">
        <v>38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5"/>
      <c r="Q30" s="15"/>
    </row>
  </sheetData>
  <mergeCells count="17">
    <mergeCell ref="N19:N20"/>
    <mergeCell ref="A30:O30"/>
    <mergeCell ref="A19:A20"/>
    <mergeCell ref="B19:B20"/>
    <mergeCell ref="C19:D19"/>
    <mergeCell ref="L13:M13"/>
    <mergeCell ref="B15:N15"/>
    <mergeCell ref="A27:O27"/>
    <mergeCell ref="A28:O28"/>
    <mergeCell ref="A29:O29"/>
    <mergeCell ref="O19:O20"/>
    <mergeCell ref="A18:B18"/>
    <mergeCell ref="C18:D18"/>
    <mergeCell ref="J19:J20"/>
    <mergeCell ref="K19:K20"/>
    <mergeCell ref="L19:L20"/>
    <mergeCell ref="M19:M20"/>
  </mergeCells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1:N24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4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2022-09-28T03:12:12Z</dcterms:modified>
</cp:coreProperties>
</file>