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1" i="1" l="1"/>
  <c r="J22" i="1" l="1"/>
  <c r="O22" i="1" s="1"/>
  <c r="J20" i="1"/>
  <c r="O20" i="1" s="1"/>
  <c r="L23" i="1"/>
  <c r="K23" i="1"/>
  <c r="L22" i="1"/>
  <c r="J23" i="1"/>
  <c r="L24" i="1"/>
  <c r="M24" i="1" s="1"/>
  <c r="J24" i="1"/>
  <c r="O24" i="1" s="1"/>
  <c r="K24" i="1"/>
  <c r="M23" i="1" l="1"/>
  <c r="N23" i="1" s="1"/>
  <c r="K22" i="1"/>
  <c r="L20" i="1"/>
  <c r="M20" i="1" s="1"/>
  <c r="N20" i="1" s="1"/>
  <c r="K20" i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<sst xmlns="http://schemas.openxmlformats.org/spreadsheetml/2006/main" count="43" uniqueCount="39">
  <si>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</si>
  <si>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</si>
  <si>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</si>
  <si>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</si>
  <si>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</si>
  <si>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</si>
  <si>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</si>
  <si>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</si>
  <si>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</si>
  <si>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</si>
  <si>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</si>
  <si>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</si>
  <si>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</si>
  <si>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</si>
  <si>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</si>
  <si>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</si>
  <si>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</si>
  <si>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</si>
  <si>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</si>
  <si>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</si>
  <si>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</si>
  <si>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</si>
  <si>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</si>
  <si>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</si>
  <si>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</si>
  <si>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</si>
  <si>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</si>
  <si>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</si>
  <si>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</si>
  <si>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</si>
  <si>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</si>
  <si>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</si>
  <si>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одноразовых электродов для ЭКГ и холтера путем запроса котировок</t>
  </si>
  <si>
    <t>№ 188-22</t>
  </si>
  <si>
    <t>КП вх.4048-08/22 от 31.08.2022</t>
  </si>
  <si>
    <t>КП вх.4047-08/22 от 31.08.2022</t>
  </si>
  <si>
    <t>КП вх.4046-08/22 от 31.08.2022</t>
  </si>
  <si>
    <t>Исходя из имеющегося у Заказчика объёма финансового обеспечения для осуществления закупки НМЦД устанавливается в размере 307 500 рублей (триста семь тысяч пятьсот рублей ноль копеек).</t>
  </si>
  <si>
    <t>электрод одноразовый для ЭКГ и холтера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</si>
</sst>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Q18" sqref="Q18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5" width="14.85546875" style="1" customWidth="1"/>
    <col min="6" max="7" width="14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0.28515625" style="7" customWidth="1"/>
    <col min="14" max="14" width="14.28515625" style="7" customWidth="1"/>
    <col min="15" max="15" width="13.28515625" style="1" customWidth="1"/>
    <col min="16" max="16384" width="9.140625" style="5"/>
  </cols>
  <sheetData>
    <row r="1" spans="2:15" x14ac:dyDescent="0.25">
      <c r="O1" s="6" t="s">
        <v>28</v>
      </c>
    </row>
    <row r="2" spans="2:15" ht="14.45" customHeight="1" x14ac:dyDescent="0.25">
      <c r="O2" s="6" t="s">
        <v>29</v>
      </c>
    </row>
    <row r="3" spans="2:15" ht="14.45" customHeight="1" x14ac:dyDescent="0.25">
      <c r="O3" s="6" t="s">
        <v>32</v>
      </c>
    </row>
    <row r="4" spans="2:15" x14ac:dyDescent="0.25">
      <c r="O4" s="6" t="s">
        <v>30</v>
      </c>
    </row>
    <row r="5" spans="2:15" ht="14.45" customHeight="1" x14ac:dyDescent="0.25">
      <c r="O5" s="6" t="s">
        <v>31</v>
      </c>
    </row>
    <row r="6" spans="2:15" ht="14.45" customHeight="1" x14ac:dyDescent="0.25">
      <c r="O6" s="6" t="s">
        <v>33</v>
      </c>
    </row>
    <row r="8" spans="2:15" x14ac:dyDescent="0.25">
      <c r="O8" s="3" t="s">
        <v>16</v>
      </c>
    </row>
    <row r="9" spans="2:15" x14ac:dyDescent="0.25">
      <c r="O9" s="4" t="s">
        <v>21</v>
      </c>
    </row>
    <row r="10" spans="2:15" x14ac:dyDescent="0.25">
      <c r="O10" s="4" t="s">
        <v>17</v>
      </c>
    </row>
    <row r="12" spans="2:15" ht="28.9" customHeight="1" x14ac:dyDescent="0.25">
      <c r="L12" s="9" t="s">
        <v>20</v>
      </c>
      <c r="M12" s="9"/>
      <c r="O12" s="1" t="s">
        <v>18</v>
      </c>
    </row>
    <row r="13" spans="2:15" ht="18.75" x14ac:dyDescent="0.25">
      <c r="O13" s="2"/>
    </row>
    <row r="14" spans="2:15" ht="18.75" x14ac:dyDescent="0.25">
      <c r="B14" s="9" t="s">
        <v>19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"/>
    </row>
    <row r="15" spans="2:15" hidden="1" x14ac:dyDescent="0.25"/>
    <row r="17" spans="1:15" s="7" customFormat="1" ht="49.9" customHeight="1" x14ac:dyDescent="0.25">
      <c r="A17" s="11" t="s">
        <v>14</v>
      </c>
      <c r="B17" s="12"/>
      <c r="C17" s="13"/>
      <c r="D17" s="12"/>
      <c r="E17" s="14" t="s">
        <v>34</v>
      </c>
      <c r="F17" s="14" t="s">
        <v>35</v>
      </c>
      <c r="G17" s="14" t="s">
        <v>36</v>
      </c>
      <c r="H17" s="14"/>
      <c r="I17" s="14"/>
      <c r="J17" s="15"/>
      <c r="K17" s="16"/>
      <c r="L17" s="16"/>
      <c r="M17" s="16"/>
      <c r="N17" s="16"/>
      <c r="O17" s="15"/>
    </row>
    <row r="18" spans="1:15" s="7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18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19" t="s">
        <v>10</v>
      </c>
    </row>
    <row r="19" spans="1:15" s="7" customFormat="1" ht="30" x14ac:dyDescent="0.25">
      <c r="A19" s="17"/>
      <c r="B19" s="17"/>
      <c r="C19" s="16" t="s">
        <v>3</v>
      </c>
      <c r="D19" s="16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20"/>
      <c r="K19" s="17"/>
      <c r="L19" s="17"/>
      <c r="M19" s="17"/>
      <c r="N19" s="17"/>
      <c r="O19" s="19"/>
    </row>
    <row r="20" spans="1:15" s="7" customFormat="1" ht="30" x14ac:dyDescent="0.25">
      <c r="A20" s="16">
        <v>1</v>
      </c>
      <c r="B20" s="16" t="s">
        <v>38</v>
      </c>
      <c r="C20" s="16" t="s">
        <v>25</v>
      </c>
      <c r="D20" s="21">
        <v>15000</v>
      </c>
      <c r="E20" s="15">
        <v>21</v>
      </c>
      <c r="F20" s="15">
        <v>20</v>
      </c>
      <c r="G20" s="15">
        <v>20.5</v>
      </c>
      <c r="H20" s="15"/>
      <c r="I20" s="15"/>
      <c r="J20" s="15">
        <f t="shared" ref="J20" si="0">AVERAGE(E20:I20)</f>
        <v>20.5</v>
      </c>
      <c r="K20" s="16">
        <f t="shared" ref="K20" si="1">COUNT(E20:I20)</f>
        <v>3</v>
      </c>
      <c r="L20" s="16">
        <f t="shared" ref="L20" si="2">STDEV(E20:I20)</f>
        <v>0.5</v>
      </c>
      <c r="M20" s="16">
        <f t="shared" ref="M20" si="3">L20/J20*100</f>
        <v>2.4390243902439024</v>
      </c>
      <c r="N20" s="16" t="str">
        <f t="shared" ref="N20" si="4">IF(M20&lt;33,"ОДНОРОДНЫЕ","НЕОДНОРОДНЫЕ")</f>
        <v>ОДНОРОДНЫЕ</v>
      </c>
      <c r="O20" s="15">
        <f t="shared" ref="O20" si="5">D20*J20</f>
        <v>307500</v>
      </c>
    </row>
    <row r="21" spans="1:15" s="7" customFormat="1" x14ac:dyDescent="0.25">
      <c r="A21" s="16">
        <v>2</v>
      </c>
      <c r="B21" s="16" t="s">
        <v>26</v>
      </c>
      <c r="C21" s="16"/>
      <c r="D21" s="21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5">
        <f>SUM(O20)</f>
        <v>307500</v>
      </c>
    </row>
    <row r="22" spans="1:15" s="7" customFormat="1" hidden="1" x14ac:dyDescent="0.25">
      <c r="A22" s="16">
        <v>3</v>
      </c>
      <c r="B22" s="16"/>
      <c r="C22" s="16"/>
      <c r="D22" s="22"/>
      <c r="E22" s="15"/>
      <c r="F22" s="15"/>
      <c r="G22" s="15"/>
      <c r="H22" s="15"/>
      <c r="I22" s="15"/>
      <c r="J22" s="15" t="e">
        <f t="shared" ref="J22:J23" si="6">AVERAGE(E22:I22)</f>
        <v>#DIV/0!</v>
      </c>
      <c r="K22" s="16">
        <f t="shared" ref="K22:K23" si="7">COUNT(E22:I22)</f>
        <v>0</v>
      </c>
      <c r="L22" s="16" t="e">
        <f t="shared" ref="L22:L23" si="8">STDEV(E22:I22)</f>
        <v>#DIV/0!</v>
      </c>
      <c r="M22" s="16" t="e">
        <f t="shared" ref="M22:M23" si="9">L22/J22*100</f>
        <v>#DIV/0!</v>
      </c>
      <c r="N22" s="16" t="e">
        <f t="shared" ref="N22:N23" si="10">IF(M22&lt;33,"ОДНОРОДНЫЕ","НЕОДНОРОДНЫЕ")</f>
        <v>#DIV/0!</v>
      </c>
      <c r="O22" s="15" t="e">
        <f t="shared" ref="O22:O23" si="11">D22*J22</f>
        <v>#DIV/0!</v>
      </c>
    </row>
    <row r="23" spans="1:15" s="7" customFormat="1" hidden="1" x14ac:dyDescent="0.25">
      <c r="A23" s="16">
        <v>4</v>
      </c>
      <c r="B23" s="16"/>
      <c r="C23" s="16"/>
      <c r="D23" s="21"/>
      <c r="E23" s="15"/>
      <c r="F23" s="15"/>
      <c r="G23" s="15"/>
      <c r="H23" s="15"/>
      <c r="I23" s="15"/>
      <c r="J23" s="15" t="e">
        <f t="shared" si="6"/>
        <v>#DIV/0!</v>
      </c>
      <c r="K23" s="16">
        <f t="shared" si="7"/>
        <v>0</v>
      </c>
      <c r="L23" s="16" t="e">
        <f t="shared" si="8"/>
        <v>#DIV/0!</v>
      </c>
      <c r="M23" s="16" t="e">
        <f t="shared" si="9"/>
        <v>#DIV/0!</v>
      </c>
      <c r="N23" s="16" t="e">
        <f t="shared" si="10"/>
        <v>#DIV/0!</v>
      </c>
      <c r="O23" s="15" t="e">
        <f t="shared" si="11"/>
        <v>#DIV/0!</v>
      </c>
    </row>
    <row r="24" spans="1:15" s="7" customFormat="1" ht="14.45" hidden="1" customHeight="1" x14ac:dyDescent="0.25">
      <c r="A24" s="16">
        <v>5</v>
      </c>
      <c r="B24" s="23"/>
      <c r="C24" s="16"/>
      <c r="D24" s="21"/>
      <c r="E24" s="15"/>
      <c r="F24" s="15"/>
      <c r="G24" s="15"/>
      <c r="H24" s="15"/>
      <c r="I24" s="15"/>
      <c r="J24" s="15" t="e">
        <f>AVERAGE(E24:I24)</f>
        <v>#DIV/0!</v>
      </c>
      <c r="K24" s="16">
        <f>COUNT(E24:I24)</f>
        <v>0</v>
      </c>
      <c r="L24" s="16" t="e">
        <f>STDEV(E24:I24)</f>
        <v>#DIV/0!</v>
      </c>
      <c r="M24" s="16" t="e">
        <f>L24/J24*100</f>
        <v>#DIV/0!</v>
      </c>
      <c r="N24" s="16" t="e">
        <f>IF(M24&lt;33,"ОДНОРОДНЫЕ","НЕОДНОРОДНЫЕ")</f>
        <v>#DIV/0!</v>
      </c>
      <c r="O24" s="15" t="e">
        <f>D24*J24</f>
        <v>#DIV/0!</v>
      </c>
    </row>
    <row r="26" spans="1:15" ht="33.6" customHeight="1" x14ac:dyDescent="0.25">
      <c r="A26" s="10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33.6" customHeight="1" x14ac:dyDescent="0.2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33.6" customHeight="1" x14ac:dyDescent="0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mergeCells count="17"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2022-09-27T07:16:36Z</dcterms:modified>
</cp:coreProperties>
</file>