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екарственные препараты " sheetId="4" r:id="rId1"/>
  </sheets>
  <definedNames>
    <definedName name="_xlnm.Print_Area" localSheetId="0">'лекарственные препараты '!$A$1:$O$35</definedName>
  </definedNames>
  <calcPr calcId="125725"/>
</workbook>
</file>

<file path=xl/calcChain.xml><?xml version="1.0" encoding="utf-8"?>
<calcChain xmlns="http://schemas.openxmlformats.org/spreadsheetml/2006/main">
  <c r="J30" i="4"/>
  <c r="O30" s="1"/>
  <c r="K30"/>
  <c r="L30"/>
  <c r="L20"/>
  <c r="L21"/>
  <c r="L22"/>
  <c r="L23"/>
  <c r="L24"/>
  <c r="L25"/>
  <c r="L26"/>
  <c r="L27"/>
  <c r="L28"/>
  <c r="L29"/>
  <c r="K20"/>
  <c r="K21"/>
  <c r="K22"/>
  <c r="K23"/>
  <c r="K24"/>
  <c r="K25"/>
  <c r="K26"/>
  <c r="K27"/>
  <c r="K28"/>
  <c r="K29"/>
  <c r="J20"/>
  <c r="O20" s="1"/>
  <c r="J21"/>
  <c r="J22"/>
  <c r="O22" s="1"/>
  <c r="J23"/>
  <c r="O23" s="1"/>
  <c r="J24"/>
  <c r="O24" s="1"/>
  <c r="J25"/>
  <c r="O25" s="1"/>
  <c r="J26"/>
  <c r="O26" s="1"/>
  <c r="J27"/>
  <c r="O27" s="1"/>
  <c r="J28"/>
  <c r="O28" s="1"/>
  <c r="J29"/>
  <c r="O29" s="1"/>
  <c r="L31"/>
  <c r="K31"/>
  <c r="J31"/>
  <c r="M21" l="1"/>
  <c r="N21" s="1"/>
  <c r="M23"/>
  <c r="N23" s="1"/>
  <c r="M30"/>
  <c r="N30" s="1"/>
  <c r="M27"/>
  <c r="N27" s="1"/>
  <c r="M29"/>
  <c r="N29" s="1"/>
  <c r="M28"/>
  <c r="N28" s="1"/>
  <c r="M31"/>
  <c r="M26"/>
  <c r="N26" s="1"/>
  <c r="M22"/>
  <c r="N22" s="1"/>
  <c r="M24"/>
  <c r="N24" s="1"/>
  <c r="M25"/>
  <c r="N25" s="1"/>
  <c r="O21"/>
  <c r="M20"/>
  <c r="N20" s="1"/>
</calcChain>
</file>

<file path=xl/sharedStrings.xml><?xml version="1.0" encoding="utf-8"?>
<sst xmlns="http://schemas.openxmlformats.org/spreadsheetml/2006/main" count="62" uniqueCount="46">
  <si>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</si>
  <si>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</si>
  <si>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</si>
  <si>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</si>
  <si>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</si>
  <si>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</si>
  <si>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</si>
  <si>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</si>
  <si>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</si>
  <si>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</si>
  <si>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</si>
  <si>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</si>
  <si>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</si>
  <si>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</si>
  <si>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</si>
  <si>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</si>
  <si>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</si>
  <si>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</si>
  <si>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</si>
  <si>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</si>
  <si>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</si>
  <si>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</si>
  <si>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</si>
  <si>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</si>
  <si>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Ферлатум</t>
  </si>
  <si>
    <t>Сорбифер дурулес</t>
  </si>
  <si>
    <t>Ипрожин</t>
  </si>
  <si>
    <t>Клотримазол</t>
  </si>
  <si>
    <t>Аугментин</t>
  </si>
  <si>
    <t>Допегит</t>
  </si>
  <si>
    <t>Гепсикон</t>
  </si>
  <si>
    <t>Фраксипарин</t>
  </si>
  <si>
    <t>Клексан</t>
  </si>
  <si>
    <t>Нифекард XL</t>
  </si>
  <si>
    <t>Приложение № 4</t>
  </si>
  <si>
    <t>к Извещению о проведении закупки</t>
  </si>
  <si>
    <t>путем запроса котировок в электронной форме</t>
  </si>
  <si>
    <t>на отпуск лекарственных препаратов по льготным рецептам женщинам в период беременности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</si>
  <si>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</si>
  <si>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ИТОГО</t>
  </si>
  <si>
    <t>вх. 4979-09/22 от 20.09.2022</t>
  </si>
  <si>
    <t>вх. 4978-09/22 от 20.09.2022</t>
  </si>
  <si>
    <t>вх. 4977-09/22 от 20.09.2022</t>
  </si>
  <si>
    <t>182-22</t>
  </si>
  <si>
    <t>уп.</t>
  </si>
  <si>
    <t>Исходя из имеющегося у Заказчика объёма финансового обеспечения для осуществления закупки НМЦД устанавливается в размере 1 085 194,00 (один миллион восемьдесят пять тысяч сто девяносто четыре) рубля 00 копеек.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</si>
</sst>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2" fillId="0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right" indent="15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64" fontId="3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textRotation="90" wrapText="1"/>
    </xf>
    <xf numFmtId="4" fontId="5" fillId="0" borderId="3" xfId="0" applyNumberFormat="1" applyFont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R35"/>
  <sheetViews>
    <sheetView tabSelected="1" topLeftCell="A9" zoomScale="130" zoomScaleNormal="130" workbookViewId="0">
      <selection activeCell="C17" sqref="C17:D17"/>
    </sheetView>
  </sheetViews>
  <sheetFormatPr defaultRowHeight="12.75"/>
  <cols>
    <col min="1" max="1" width="3" style="7" customWidth="1"/>
    <col min="2" max="2" width="24.7109375" style="7" customWidth="1"/>
    <col min="3" max="3" width="7" style="7" customWidth="1"/>
    <col min="4" max="4" width="5.85546875" style="7" customWidth="1"/>
    <col min="5" max="7" width="11.28515625" style="1" bestFit="1" customWidth="1"/>
    <col min="8" max="8" width="8.85546875" style="1" hidden="1" customWidth="1"/>
    <col min="9" max="9" width="7.7109375" style="1" hidden="1" customWidth="1"/>
    <col min="10" max="10" width="11" style="1" customWidth="1"/>
    <col min="11" max="11" width="5.140625" style="7" customWidth="1"/>
    <col min="12" max="12" width="14.140625" style="7" customWidth="1"/>
    <col min="13" max="13" width="12" style="7" customWidth="1"/>
    <col min="14" max="14" width="13.85546875" style="7" customWidth="1"/>
    <col min="15" max="15" width="12.5703125" style="1" customWidth="1"/>
    <col min="16" max="16" width="9.140625" style="3"/>
    <col min="17" max="18" width="9.42578125" style="3" bestFit="1" customWidth="1"/>
    <col min="19" max="16384" width="9.140625" style="3"/>
  </cols>
  <sheetData>
    <row r="1" spans="1:15">
      <c r="A1" s="9"/>
      <c r="B1" s="9"/>
      <c r="C1" s="9"/>
      <c r="D1" s="9"/>
      <c r="K1" s="9"/>
      <c r="L1" s="9"/>
      <c r="M1" s="9"/>
      <c r="N1" s="9"/>
      <c r="O1" s="30" t="s">
        <v>34</v>
      </c>
    </row>
    <row r="2" spans="1:15">
      <c r="A2" s="9"/>
      <c r="B2" s="9"/>
      <c r="C2" s="9"/>
      <c r="D2" s="9"/>
      <c r="K2" s="9"/>
      <c r="L2" s="9"/>
      <c r="M2" s="9"/>
      <c r="N2" s="9"/>
      <c r="O2" s="30" t="s">
        <v>35</v>
      </c>
    </row>
    <row r="3" spans="1:15">
      <c r="A3" s="8"/>
      <c r="B3" s="8"/>
      <c r="C3" s="8"/>
      <c r="D3" s="8"/>
      <c r="E3" s="5"/>
      <c r="F3" s="5"/>
      <c r="G3" s="5"/>
      <c r="H3" s="5"/>
      <c r="I3" s="5"/>
      <c r="J3" s="5"/>
      <c r="K3" s="8"/>
      <c r="L3" s="8"/>
      <c r="M3" s="8"/>
      <c r="N3" s="8"/>
      <c r="O3" s="30" t="s">
        <v>37</v>
      </c>
    </row>
    <row r="4" spans="1:15">
      <c r="A4" s="8"/>
      <c r="B4" s="8"/>
      <c r="C4" s="8"/>
      <c r="D4" s="8"/>
      <c r="E4" s="5"/>
      <c r="F4" s="5"/>
      <c r="G4" s="5"/>
      <c r="H4" s="5"/>
      <c r="I4" s="5"/>
      <c r="J4" s="5"/>
      <c r="K4" s="8"/>
      <c r="L4" s="8"/>
      <c r="M4" s="8"/>
      <c r="N4" s="8"/>
      <c r="O4" s="30" t="s">
        <v>36</v>
      </c>
    </row>
    <row r="5" spans="1:15">
      <c r="A5" s="8"/>
      <c r="B5" s="8"/>
      <c r="C5" s="8"/>
      <c r="D5" s="8"/>
      <c r="E5" s="5"/>
      <c r="F5" s="5"/>
      <c r="G5" s="5"/>
      <c r="H5" s="5"/>
      <c r="I5" s="5"/>
      <c r="J5" s="5"/>
      <c r="K5" s="8"/>
      <c r="L5" s="8"/>
      <c r="M5" s="8"/>
      <c r="N5" s="8"/>
      <c r="O5" s="31" t="s">
        <v>43</v>
      </c>
    </row>
    <row r="6" spans="1:15">
      <c r="A6" s="8"/>
      <c r="B6" s="8"/>
      <c r="C6" s="8"/>
      <c r="D6" s="8"/>
      <c r="E6" s="5"/>
      <c r="F6" s="5"/>
      <c r="G6" s="5"/>
      <c r="H6" s="5"/>
      <c r="I6" s="5"/>
      <c r="J6" s="5"/>
      <c r="K6" s="8"/>
      <c r="L6" s="8"/>
      <c r="M6" s="8"/>
      <c r="N6" s="8"/>
      <c r="O6" s="5"/>
    </row>
    <row r="7" spans="1:15" ht="12" hidden="1" customHeight="1">
      <c r="A7" s="8"/>
      <c r="B7" s="8"/>
      <c r="C7" s="8"/>
      <c r="D7" s="8"/>
      <c r="E7" s="5"/>
      <c r="F7" s="5"/>
      <c r="G7" s="5"/>
      <c r="H7" s="5"/>
      <c r="I7" s="5"/>
      <c r="J7" s="5"/>
      <c r="K7" s="8"/>
      <c r="L7" s="8"/>
      <c r="M7" s="8"/>
      <c r="N7" s="8"/>
      <c r="O7" s="5"/>
    </row>
    <row r="8" spans="1:15" hidden="1">
      <c r="A8" s="8"/>
      <c r="B8" s="8"/>
      <c r="C8" s="8"/>
      <c r="D8" s="8"/>
      <c r="E8" s="5"/>
      <c r="F8" s="5"/>
      <c r="G8" s="5"/>
      <c r="H8" s="5"/>
      <c r="I8" s="5"/>
      <c r="J8" s="5"/>
      <c r="K8" s="8"/>
      <c r="L8" s="8"/>
      <c r="M8" s="8"/>
      <c r="N8" s="8"/>
      <c r="O8" s="5"/>
    </row>
    <row r="9" spans="1:15">
      <c r="A9" s="8"/>
      <c r="B9" s="8"/>
      <c r="C9" s="8"/>
      <c r="D9" s="8"/>
      <c r="E9" s="5"/>
      <c r="F9" s="5"/>
      <c r="G9" s="5"/>
      <c r="H9" s="5"/>
      <c r="I9" s="5"/>
      <c r="J9" s="5"/>
      <c r="K9" s="8"/>
      <c r="L9" s="8"/>
      <c r="M9" s="8"/>
      <c r="N9" s="8"/>
      <c r="O9" s="2" t="s">
        <v>16</v>
      </c>
    </row>
    <row r="10" spans="1:15">
      <c r="A10" s="8"/>
      <c r="B10" s="8"/>
      <c r="C10" s="8"/>
      <c r="D10" s="8"/>
      <c r="E10" s="5"/>
      <c r="F10" s="5"/>
      <c r="G10" s="5"/>
      <c r="H10" s="5"/>
      <c r="I10" s="5"/>
      <c r="J10" s="5"/>
      <c r="K10" s="8"/>
      <c r="L10" s="8"/>
      <c r="M10" s="8"/>
      <c r="N10" s="8"/>
      <c r="O10" s="4" t="s">
        <v>21</v>
      </c>
    </row>
    <row r="11" spans="1:15">
      <c r="A11" s="8"/>
      <c r="B11" s="8"/>
      <c r="C11" s="8"/>
      <c r="D11" s="8"/>
      <c r="E11" s="5"/>
      <c r="F11" s="5"/>
      <c r="G11" s="5"/>
      <c r="H11" s="5"/>
      <c r="I11" s="5"/>
      <c r="J11" s="5"/>
      <c r="K11" s="8"/>
      <c r="L11" s="8"/>
      <c r="M11" s="8"/>
      <c r="N11" s="8"/>
      <c r="O11" s="4" t="s">
        <v>17</v>
      </c>
    </row>
    <row r="12" spans="1:15">
      <c r="A12" s="8"/>
      <c r="B12" s="8"/>
      <c r="C12" s="8"/>
      <c r="D12" s="8"/>
      <c r="E12" s="5"/>
      <c r="F12" s="5"/>
      <c r="G12" s="5"/>
      <c r="H12" s="5"/>
      <c r="I12" s="5"/>
      <c r="J12" s="5"/>
      <c r="K12" s="8"/>
      <c r="L12" s="8"/>
      <c r="M12" s="8"/>
      <c r="N12" s="8"/>
      <c r="O12" s="5"/>
    </row>
    <row r="13" spans="1:15" ht="28.9" customHeight="1">
      <c r="A13" s="8"/>
      <c r="B13" s="8"/>
      <c r="C13" s="8"/>
      <c r="D13" s="8"/>
      <c r="E13" s="5"/>
      <c r="F13" s="5"/>
      <c r="G13" s="5"/>
      <c r="H13" s="5"/>
      <c r="I13" s="5"/>
      <c r="J13" s="5"/>
      <c r="K13" s="8"/>
      <c r="L13" s="40" t="s">
        <v>20</v>
      </c>
      <c r="M13" s="40"/>
      <c r="N13" s="8"/>
      <c r="O13" s="5" t="s">
        <v>18</v>
      </c>
    </row>
    <row r="14" spans="1:15">
      <c r="A14" s="8"/>
      <c r="B14" s="8"/>
      <c r="C14" s="8"/>
      <c r="D14" s="8"/>
      <c r="E14" s="5"/>
      <c r="F14" s="5"/>
      <c r="G14" s="5"/>
      <c r="H14" s="5"/>
      <c r="I14" s="5"/>
      <c r="J14" s="5"/>
      <c r="K14" s="8"/>
      <c r="L14" s="8"/>
      <c r="M14" s="8"/>
      <c r="N14" s="8"/>
      <c r="O14" s="5"/>
    </row>
    <row r="15" spans="1:15">
      <c r="A15" s="8"/>
      <c r="B15" s="40" t="s">
        <v>19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5"/>
    </row>
    <row r="16" spans="1:15">
      <c r="A16" s="8"/>
      <c r="B16" s="8"/>
      <c r="C16" s="8"/>
      <c r="D16" s="8"/>
      <c r="E16" s="5"/>
      <c r="F16" s="5"/>
      <c r="G16" s="5"/>
      <c r="H16" s="5"/>
      <c r="I16" s="5"/>
      <c r="J16" s="5"/>
      <c r="K16" s="8"/>
      <c r="L16" s="8"/>
      <c r="M16" s="8"/>
      <c r="N16" s="8"/>
      <c r="O16" s="5"/>
    </row>
    <row r="17" spans="1:18" s="7" customFormat="1" ht="54.75" customHeight="1">
      <c r="A17" s="41" t="s">
        <v>14</v>
      </c>
      <c r="B17" s="42"/>
      <c r="C17" s="43">
        <v>1085194</v>
      </c>
      <c r="D17" s="44"/>
      <c r="E17" s="13" t="s">
        <v>40</v>
      </c>
      <c r="F17" s="13" t="s">
        <v>41</v>
      </c>
      <c r="G17" s="13" t="s">
        <v>42</v>
      </c>
      <c r="H17" s="13"/>
      <c r="I17" s="13"/>
      <c r="J17" s="15"/>
      <c r="K17" s="16"/>
      <c r="L17" s="16"/>
      <c r="M17" s="16"/>
      <c r="N17" s="16"/>
      <c r="O17" s="15"/>
    </row>
    <row r="18" spans="1:18" s="7" customFormat="1" ht="30" customHeight="1">
      <c r="A18" s="45" t="s">
        <v>0</v>
      </c>
      <c r="B18" s="45" t="s">
        <v>1</v>
      </c>
      <c r="C18" s="45" t="s">
        <v>2</v>
      </c>
      <c r="D18" s="45"/>
      <c r="E18" s="15" t="s">
        <v>5</v>
      </c>
      <c r="F18" s="15" t="s">
        <v>7</v>
      </c>
      <c r="G18" s="15" t="s">
        <v>8</v>
      </c>
      <c r="H18" s="15" t="s">
        <v>8</v>
      </c>
      <c r="I18" s="15" t="s">
        <v>22</v>
      </c>
      <c r="J18" s="47" t="s">
        <v>15</v>
      </c>
      <c r="K18" s="45" t="s">
        <v>11</v>
      </c>
      <c r="L18" s="45" t="s">
        <v>12</v>
      </c>
      <c r="M18" s="45" t="s">
        <v>13</v>
      </c>
      <c r="N18" s="45" t="s">
        <v>9</v>
      </c>
      <c r="O18" s="36" t="s">
        <v>10</v>
      </c>
    </row>
    <row r="19" spans="1:18" s="7" customFormat="1" ht="25.5">
      <c r="A19" s="46"/>
      <c r="B19" s="46"/>
      <c r="C19" s="17" t="s">
        <v>3</v>
      </c>
      <c r="D19" s="17" t="s">
        <v>4</v>
      </c>
      <c r="E19" s="18" t="s">
        <v>6</v>
      </c>
      <c r="F19" s="15" t="s">
        <v>6</v>
      </c>
      <c r="G19" s="15" t="s">
        <v>6</v>
      </c>
      <c r="H19" s="15" t="s">
        <v>6</v>
      </c>
      <c r="I19" s="15" t="s">
        <v>6</v>
      </c>
      <c r="J19" s="48"/>
      <c r="K19" s="45"/>
      <c r="L19" s="45"/>
      <c r="M19" s="45"/>
      <c r="N19" s="45"/>
      <c r="O19" s="36"/>
    </row>
    <row r="20" spans="1:18" s="7" customFormat="1" ht="12.75" customHeight="1">
      <c r="A20" s="10">
        <v>1</v>
      </c>
      <c r="B20" s="12" t="s">
        <v>24</v>
      </c>
      <c r="C20" s="11" t="s">
        <v>44</v>
      </c>
      <c r="D20" s="11">
        <v>350</v>
      </c>
      <c r="E20" s="14">
        <v>1320</v>
      </c>
      <c r="F20" s="19">
        <v>1320.8</v>
      </c>
      <c r="G20" s="20">
        <v>1321</v>
      </c>
      <c r="H20" s="21"/>
      <c r="I20" s="15"/>
      <c r="J20" s="15">
        <f t="shared" ref="J20:J31" si="0">AVERAGE(E20:I20)</f>
        <v>1320.6000000000001</v>
      </c>
      <c r="K20" s="16">
        <f t="shared" ref="K20:K31" si="1">COUNT(E20:I20)</f>
        <v>3</v>
      </c>
      <c r="L20" s="16">
        <f t="shared" ref="L20:L31" si="2">STDEV(E20:I20)</f>
        <v>0.52915026221290951</v>
      </c>
      <c r="M20" s="16">
        <f t="shared" ref="M20:M29" si="3">L20/J20*100</f>
        <v>4.0068927927677529E-2</v>
      </c>
      <c r="N20" s="16" t="str">
        <f t="shared" ref="N20:N29" si="4">IF(M20&lt;33,"ОДНОРОДНЫЕ","НЕОДНОРОДНЫЕ")</f>
        <v>ОДНОРОДНЫЕ</v>
      </c>
      <c r="O20" s="15">
        <f t="shared" ref="O20:O30" si="5">D20*J20</f>
        <v>462210.00000000006</v>
      </c>
    </row>
    <row r="21" spans="1:18" s="7" customFormat="1" ht="13.5" customHeight="1">
      <c r="A21" s="10">
        <v>2</v>
      </c>
      <c r="B21" s="12" t="s">
        <v>25</v>
      </c>
      <c r="C21" s="11" t="s">
        <v>44</v>
      </c>
      <c r="D21" s="11">
        <v>50</v>
      </c>
      <c r="E21" s="14">
        <v>780</v>
      </c>
      <c r="F21" s="19">
        <v>780.4</v>
      </c>
      <c r="G21" s="20">
        <v>780.5</v>
      </c>
      <c r="H21" s="21"/>
      <c r="I21" s="15"/>
      <c r="J21" s="15">
        <f t="shared" si="0"/>
        <v>780.30000000000007</v>
      </c>
      <c r="K21" s="16">
        <f t="shared" si="1"/>
        <v>3</v>
      </c>
      <c r="L21" s="16">
        <f t="shared" si="2"/>
        <v>0.26457513110645475</v>
      </c>
      <c r="M21" s="16">
        <f t="shared" si="3"/>
        <v>3.390684750819617E-2</v>
      </c>
      <c r="N21" s="16" t="str">
        <f t="shared" si="4"/>
        <v>ОДНОРОДНЫЕ</v>
      </c>
      <c r="O21" s="15">
        <f t="shared" si="5"/>
        <v>39015</v>
      </c>
      <c r="P21" s="35"/>
      <c r="Q21" s="35"/>
      <c r="R21" s="35"/>
    </row>
    <row r="22" spans="1:18" s="7" customFormat="1" ht="12" customHeight="1">
      <c r="A22" s="10">
        <v>3</v>
      </c>
      <c r="B22" s="12" t="s">
        <v>26</v>
      </c>
      <c r="C22" s="11" t="s">
        <v>44</v>
      </c>
      <c r="D22" s="11">
        <v>200</v>
      </c>
      <c r="E22" s="14">
        <v>484</v>
      </c>
      <c r="F22" s="19">
        <v>484.9</v>
      </c>
      <c r="G22" s="20">
        <v>485</v>
      </c>
      <c r="H22" s="21"/>
      <c r="I22" s="15"/>
      <c r="J22" s="15">
        <f t="shared" si="0"/>
        <v>484.63333333333338</v>
      </c>
      <c r="K22" s="16">
        <f t="shared" si="1"/>
        <v>3</v>
      </c>
      <c r="L22" s="16">
        <f t="shared" si="2"/>
        <v>0.5507570547286047</v>
      </c>
      <c r="M22" s="16">
        <f t="shared" si="3"/>
        <v>0.11364407209476675</v>
      </c>
      <c r="N22" s="16" t="str">
        <f t="shared" si="4"/>
        <v>ОДНОРОДНЫЕ</v>
      </c>
      <c r="O22" s="15">
        <f t="shared" si="5"/>
        <v>96926.666666666672</v>
      </c>
      <c r="P22" s="35"/>
      <c r="Q22" s="35"/>
      <c r="R22" s="35"/>
    </row>
    <row r="23" spans="1:18" s="7" customFormat="1" ht="12" customHeight="1">
      <c r="A23" s="10">
        <v>4</v>
      </c>
      <c r="B23" s="12" t="s">
        <v>26</v>
      </c>
      <c r="C23" s="11" t="s">
        <v>44</v>
      </c>
      <c r="D23" s="11">
        <v>200</v>
      </c>
      <c r="E23" s="14">
        <v>578</v>
      </c>
      <c r="F23" s="19">
        <v>578.5</v>
      </c>
      <c r="G23" s="20">
        <v>578.29999999999995</v>
      </c>
      <c r="H23" s="21"/>
      <c r="I23" s="15"/>
      <c r="J23" s="15">
        <f t="shared" si="0"/>
        <v>578.26666666666665</v>
      </c>
      <c r="K23" s="16">
        <f t="shared" si="1"/>
        <v>3</v>
      </c>
      <c r="L23" s="16">
        <f t="shared" si="2"/>
        <v>0.25166114784235533</v>
      </c>
      <c r="M23" s="16">
        <f t="shared" si="3"/>
        <v>4.3519912585143303E-2</v>
      </c>
      <c r="N23" s="16" t="str">
        <f t="shared" si="4"/>
        <v>ОДНОРОДНЫЕ</v>
      </c>
      <c r="O23" s="15">
        <f t="shared" si="5"/>
        <v>115653.33333333333</v>
      </c>
      <c r="P23" s="35"/>
      <c r="Q23" s="35"/>
      <c r="R23" s="35"/>
    </row>
    <row r="24" spans="1:18" s="7" customFormat="1" ht="13.5" customHeight="1">
      <c r="A24" s="10">
        <v>5</v>
      </c>
      <c r="B24" s="12" t="s">
        <v>27</v>
      </c>
      <c r="C24" s="11" t="s">
        <v>44</v>
      </c>
      <c r="D24" s="11">
        <v>100</v>
      </c>
      <c r="E24" s="14">
        <v>73</v>
      </c>
      <c r="F24" s="19">
        <v>74.099999999999994</v>
      </c>
      <c r="G24" s="20">
        <v>74</v>
      </c>
      <c r="H24" s="21"/>
      <c r="I24" s="15"/>
      <c r="J24" s="15">
        <f t="shared" si="0"/>
        <v>73.7</v>
      </c>
      <c r="K24" s="16">
        <f t="shared" si="1"/>
        <v>3</v>
      </c>
      <c r="L24" s="16">
        <f t="shared" si="2"/>
        <v>0.60827625302982014</v>
      </c>
      <c r="M24" s="16">
        <f t="shared" si="3"/>
        <v>0.82534091320192682</v>
      </c>
      <c r="N24" s="16" t="str">
        <f t="shared" si="4"/>
        <v>ОДНОРОДНЫЕ</v>
      </c>
      <c r="O24" s="15">
        <f t="shared" si="5"/>
        <v>7370</v>
      </c>
      <c r="P24" s="35"/>
      <c r="Q24" s="35"/>
      <c r="R24" s="35"/>
    </row>
    <row r="25" spans="1:18" s="7" customFormat="1" ht="12" customHeight="1">
      <c r="A25" s="10">
        <v>6</v>
      </c>
      <c r="B25" s="12" t="s">
        <v>28</v>
      </c>
      <c r="C25" s="11" t="s">
        <v>44</v>
      </c>
      <c r="D25" s="11">
        <v>5</v>
      </c>
      <c r="E25" s="14">
        <v>486</v>
      </c>
      <c r="F25" s="19">
        <v>486.9</v>
      </c>
      <c r="G25" s="20">
        <v>487</v>
      </c>
      <c r="H25" s="21"/>
      <c r="I25" s="15"/>
      <c r="J25" s="15">
        <f t="shared" si="0"/>
        <v>486.63333333333338</v>
      </c>
      <c r="K25" s="16">
        <f t="shared" si="1"/>
        <v>3</v>
      </c>
      <c r="L25" s="16">
        <f t="shared" si="2"/>
        <v>0.5507570547286047</v>
      </c>
      <c r="M25" s="16">
        <f t="shared" si="3"/>
        <v>0.11317700967092362</v>
      </c>
      <c r="N25" s="16" t="str">
        <f t="shared" si="4"/>
        <v>ОДНОРОДНЫЕ</v>
      </c>
      <c r="O25" s="15">
        <f t="shared" si="5"/>
        <v>2433.166666666667</v>
      </c>
      <c r="P25" s="35"/>
      <c r="Q25" s="35"/>
      <c r="R25" s="35"/>
    </row>
    <row r="26" spans="1:18" s="7" customFormat="1" ht="13.5" customHeight="1">
      <c r="A26" s="10">
        <v>7</v>
      </c>
      <c r="B26" s="12" t="s">
        <v>29</v>
      </c>
      <c r="C26" s="11" t="s">
        <v>44</v>
      </c>
      <c r="D26" s="11">
        <v>50</v>
      </c>
      <c r="E26" s="14">
        <v>648</v>
      </c>
      <c r="F26" s="19">
        <v>648</v>
      </c>
      <c r="G26" s="20">
        <v>648.20000000000005</v>
      </c>
      <c r="H26" s="21"/>
      <c r="I26" s="15"/>
      <c r="J26" s="15">
        <f t="shared" si="0"/>
        <v>648.06666666666672</v>
      </c>
      <c r="K26" s="16">
        <f t="shared" si="1"/>
        <v>3</v>
      </c>
      <c r="L26" s="16">
        <f t="shared" si="2"/>
        <v>0.11547005383795141</v>
      </c>
      <c r="M26" s="16">
        <f t="shared" si="3"/>
        <v>1.7817619664327444E-2</v>
      </c>
      <c r="N26" s="16" t="str">
        <f t="shared" si="4"/>
        <v>ОДНОРОДНЫЕ</v>
      </c>
      <c r="O26" s="15">
        <f t="shared" si="5"/>
        <v>32403.333333333336</v>
      </c>
      <c r="P26" s="35"/>
      <c r="Q26" s="35"/>
      <c r="R26" s="35"/>
    </row>
    <row r="27" spans="1:18" s="7" customFormat="1" ht="14.25" customHeight="1">
      <c r="A27" s="10">
        <v>8</v>
      </c>
      <c r="B27" s="12" t="s">
        <v>30</v>
      </c>
      <c r="C27" s="11" t="s">
        <v>44</v>
      </c>
      <c r="D27" s="11">
        <v>100</v>
      </c>
      <c r="E27" s="14">
        <v>404</v>
      </c>
      <c r="F27" s="19">
        <v>405</v>
      </c>
      <c r="G27" s="20">
        <v>405</v>
      </c>
      <c r="H27" s="21"/>
      <c r="I27" s="15"/>
      <c r="J27" s="15">
        <f t="shared" si="0"/>
        <v>404.66666666666669</v>
      </c>
      <c r="K27" s="16">
        <f t="shared" si="1"/>
        <v>3</v>
      </c>
      <c r="L27" s="16">
        <f t="shared" si="2"/>
        <v>0.57735026918962584</v>
      </c>
      <c r="M27" s="16">
        <f t="shared" si="3"/>
        <v>0.1426730483994133</v>
      </c>
      <c r="N27" s="16" t="str">
        <f t="shared" si="4"/>
        <v>ОДНОРОДНЫЕ</v>
      </c>
      <c r="O27" s="15">
        <f t="shared" si="5"/>
        <v>40466.666666666672</v>
      </c>
      <c r="P27" s="35"/>
      <c r="Q27" s="35"/>
      <c r="R27" s="35"/>
    </row>
    <row r="28" spans="1:18" s="7" customFormat="1" ht="13.5" customHeight="1">
      <c r="A28" s="10">
        <v>9</v>
      </c>
      <c r="B28" s="12" t="s">
        <v>31</v>
      </c>
      <c r="C28" s="11" t="s">
        <v>44</v>
      </c>
      <c r="D28" s="11">
        <v>30</v>
      </c>
      <c r="E28" s="14">
        <v>5400</v>
      </c>
      <c r="F28" s="19">
        <v>5400.7</v>
      </c>
      <c r="G28" s="20">
        <v>5401</v>
      </c>
      <c r="H28" s="21"/>
      <c r="I28" s="15"/>
      <c r="J28" s="15">
        <f t="shared" si="0"/>
        <v>5400.5666666666666</v>
      </c>
      <c r="K28" s="16">
        <f t="shared" si="1"/>
        <v>3</v>
      </c>
      <c r="L28" s="16">
        <f t="shared" si="2"/>
        <v>0.5131601439446648</v>
      </c>
      <c r="M28" s="16">
        <f t="shared" si="3"/>
        <v>9.5019685084527829E-3</v>
      </c>
      <c r="N28" s="16" t="str">
        <f t="shared" si="4"/>
        <v>ОДНОРОДНЫЕ</v>
      </c>
      <c r="O28" s="15">
        <f t="shared" si="5"/>
        <v>162017</v>
      </c>
      <c r="P28" s="35"/>
      <c r="Q28" s="35"/>
      <c r="R28" s="35"/>
    </row>
    <row r="29" spans="1:18" s="7" customFormat="1" ht="12.75" customHeight="1">
      <c r="A29" s="22">
        <v>10</v>
      </c>
      <c r="B29" s="12" t="s">
        <v>32</v>
      </c>
      <c r="C29" s="11" t="s">
        <v>44</v>
      </c>
      <c r="D29" s="11">
        <v>60</v>
      </c>
      <c r="E29" s="23">
        <v>3156</v>
      </c>
      <c r="F29" s="24">
        <v>3156.7</v>
      </c>
      <c r="G29" s="24">
        <v>3156.7</v>
      </c>
      <c r="H29" s="15"/>
      <c r="I29" s="15"/>
      <c r="J29" s="15">
        <f t="shared" si="0"/>
        <v>3156.4666666666667</v>
      </c>
      <c r="K29" s="16">
        <f t="shared" si="1"/>
        <v>3</v>
      </c>
      <c r="L29" s="16">
        <f t="shared" si="2"/>
        <v>0.40414518843263303</v>
      </c>
      <c r="M29" s="16">
        <f t="shared" si="3"/>
        <v>1.280372109423933E-2</v>
      </c>
      <c r="N29" s="16" t="str">
        <f t="shared" si="4"/>
        <v>ОДНОРОДНЫЕ</v>
      </c>
      <c r="O29" s="15">
        <f t="shared" si="5"/>
        <v>189388</v>
      </c>
      <c r="P29" s="35"/>
      <c r="Q29" s="35"/>
      <c r="R29" s="35"/>
    </row>
    <row r="30" spans="1:18" s="7" customFormat="1" ht="15" customHeight="1">
      <c r="A30" s="25">
        <v>11</v>
      </c>
      <c r="B30" s="12" t="s">
        <v>33</v>
      </c>
      <c r="C30" s="11" t="s">
        <v>44</v>
      </c>
      <c r="D30" s="11">
        <v>4</v>
      </c>
      <c r="E30" s="26">
        <v>256</v>
      </c>
      <c r="F30" s="27">
        <v>256.2</v>
      </c>
      <c r="G30" s="27">
        <v>256.5</v>
      </c>
      <c r="H30" s="28"/>
      <c r="I30" s="28"/>
      <c r="J30" s="15">
        <f t="shared" si="0"/>
        <v>256.23333333333335</v>
      </c>
      <c r="K30" s="16">
        <f t="shared" si="1"/>
        <v>3</v>
      </c>
      <c r="L30" s="16">
        <f t="shared" si="2"/>
        <v>0.2516611478423591</v>
      </c>
      <c r="M30" s="16">
        <f t="shared" ref="M30:M31" si="6">L30/J30*100</f>
        <v>9.8215616433859398E-2</v>
      </c>
      <c r="N30" s="16" t="str">
        <f t="shared" ref="N30" si="7">IF(M30&lt;33,"ОДНОРОДНЫЕ","НЕОДНОРОДНЫЕ")</f>
        <v>ОДНОРОДНЫЕ</v>
      </c>
      <c r="O30" s="15">
        <f t="shared" si="5"/>
        <v>1024.9333333333334</v>
      </c>
      <c r="P30" s="35"/>
      <c r="Q30" s="35"/>
      <c r="R30" s="35"/>
    </row>
    <row r="31" spans="1:18" hidden="1">
      <c r="A31" s="8"/>
      <c r="B31" s="8"/>
      <c r="C31" s="8"/>
      <c r="D31" s="8"/>
      <c r="E31" s="29"/>
      <c r="F31" s="29"/>
      <c r="G31" s="29"/>
      <c r="H31" s="29"/>
      <c r="I31" s="29"/>
      <c r="J31" s="5" t="e">
        <f t="shared" si="0"/>
        <v>#DIV/0!</v>
      </c>
      <c r="K31" s="8">
        <f t="shared" si="1"/>
        <v>0</v>
      </c>
      <c r="L31" s="8" t="e">
        <f t="shared" si="2"/>
        <v>#DIV/0!</v>
      </c>
      <c r="M31" s="8" t="e">
        <f t="shared" si="6"/>
        <v>#DIV/0!</v>
      </c>
      <c r="N31" s="8"/>
      <c r="O31" s="5"/>
      <c r="P31" s="35"/>
      <c r="R31" s="35"/>
    </row>
    <row r="32" spans="1:18" s="6" customFormat="1" ht="19.5" customHeight="1">
      <c r="A32" s="32"/>
      <c r="B32" s="39" t="s">
        <v>39</v>
      </c>
      <c r="C32" s="39"/>
      <c r="D32" s="39"/>
      <c r="E32" s="34">
        <v>1085194</v>
      </c>
      <c r="F32" s="34">
        <v>1086038</v>
      </c>
      <c r="G32" s="34">
        <v>1086104</v>
      </c>
      <c r="H32" s="33"/>
      <c r="I32" s="33"/>
      <c r="J32" s="33"/>
      <c r="K32" s="33"/>
      <c r="L32" s="33"/>
      <c r="M32" s="33"/>
      <c r="N32" s="33"/>
      <c r="O32" s="33"/>
    </row>
    <row r="33" spans="1:15" ht="27" customHeight="1">
      <c r="A33" s="37" t="s">
        <v>38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  <row r="34" spans="1:15" ht="27.75" customHeight="1">
      <c r="A34" s="37" t="s">
        <v>23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5" ht="28.5" customHeight="1">
      <c r="A35" s="38" t="s">
        <v>45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</row>
  </sheetData>
  <mergeCells count="17">
    <mergeCell ref="L13:M13"/>
    <mergeCell ref="B15:N15"/>
    <mergeCell ref="A17:B17"/>
    <mergeCell ref="C17:D17"/>
    <mergeCell ref="A18:A19"/>
    <mergeCell ref="B18:B19"/>
    <mergeCell ref="C18:D18"/>
    <mergeCell ref="J18:J19"/>
    <mergeCell ref="K18:K19"/>
    <mergeCell ref="L18:L19"/>
    <mergeCell ref="M18:M19"/>
    <mergeCell ref="N18:N19"/>
    <mergeCell ref="O18:O19"/>
    <mergeCell ref="A33:O33"/>
    <mergeCell ref="A34:O34"/>
    <mergeCell ref="A35:O35"/>
    <mergeCell ref="B32:D32"/>
  </mergeCells>
  <conditionalFormatting sqref="N20:N30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30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17" right="0.18" top="0.17" bottom="0.16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лекарственные препараты </vt:lpstr>
      <vt:lpstr>'лекарственные препараты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2022-09-27T07:16:55Z</dcterms:modified>
</cp:coreProperties>
</file>